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8EDE593F-16ED-4890-A7AF-61DF49D461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１－２表" sheetId="1" r:id="rId1"/>
    <sheet name="養成施設データ" sheetId="2" r:id="rId2"/>
    <sheet name="C" sheetId="3" r:id="rId3"/>
  </sheets>
  <definedNames>
    <definedName name="_xlnm.Print_Area" localSheetId="2">'C'!$A$1:$AB$35</definedName>
    <definedName name="_xlnm.Print_Area" localSheetId="0">'第１－２表'!$A$1:$Z$64</definedName>
    <definedName name="_xlnm.Print_Area">'第１－２表'!$A$37:$X$63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4" i="2" l="1"/>
  <c r="AA154" i="2"/>
  <c r="AB154" i="2"/>
  <c r="AC154" i="2"/>
  <c r="AD154" i="2"/>
  <c r="AE154" i="2"/>
  <c r="AF154" i="2"/>
  <c r="AH154" i="2"/>
  <c r="AI154" i="2"/>
  <c r="AJ154" i="2"/>
  <c r="Z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E154" i="2"/>
  <c r="D153" i="2"/>
  <c r="D45" i="2"/>
  <c r="AA46" i="2"/>
  <c r="AB46" i="2"/>
  <c r="AC46" i="2"/>
  <c r="AD46" i="2"/>
  <c r="AE46" i="2"/>
  <c r="AF46" i="2"/>
  <c r="AG46" i="2"/>
  <c r="AH46" i="2"/>
  <c r="AI46" i="2"/>
  <c r="AJ46" i="2"/>
  <c r="Z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E46" i="2"/>
  <c r="D46" i="2" l="1"/>
  <c r="B346" i="2" l="1"/>
  <c r="D151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E278" i="2"/>
  <c r="AA242" i="2"/>
  <c r="AB242" i="2"/>
  <c r="AC242" i="2"/>
  <c r="AD242" i="2"/>
  <c r="AE242" i="2"/>
  <c r="AF242" i="2"/>
  <c r="AG242" i="2"/>
  <c r="AH242" i="2"/>
  <c r="AI242" i="2"/>
  <c r="AJ242" i="2"/>
  <c r="Z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E242" i="2"/>
  <c r="D241" i="2"/>
  <c r="V61" i="1"/>
  <c r="V36" i="1"/>
  <c r="V28" i="1"/>
  <c r="V26" i="1"/>
  <c r="V16" i="1"/>
  <c r="V9" i="1"/>
  <c r="AA171" i="2"/>
  <c r="AB171" i="2"/>
  <c r="AC171" i="2"/>
  <c r="AD171" i="2"/>
  <c r="AE171" i="2"/>
  <c r="AF171" i="2"/>
  <c r="AG171" i="2"/>
  <c r="AH171" i="2"/>
  <c r="AI171" i="2"/>
  <c r="AJ171" i="2"/>
  <c r="Z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E171" i="2"/>
  <c r="G112" i="2"/>
  <c r="D149" i="2"/>
  <c r="D150" i="2"/>
  <c r="E166" i="2"/>
  <c r="G166" i="2"/>
  <c r="D165" i="2"/>
  <c r="D148" i="2"/>
  <c r="D152" i="2"/>
  <c r="G127" i="2"/>
  <c r="D43" i="2"/>
  <c r="D242" i="2" l="1"/>
  <c r="D200" i="2"/>
  <c r="D147" i="2"/>
  <c r="D103" i="2"/>
  <c r="D95" i="2"/>
  <c r="D57" i="2" l="1"/>
  <c r="D307" i="2" l="1"/>
  <c r="D266" i="2"/>
  <c r="D262" i="2"/>
  <c r="D227" i="2"/>
  <c r="D212" i="2" l="1"/>
  <c r="G7" i="2" l="1"/>
  <c r="X38" i="1" l="1"/>
  <c r="X39" i="1"/>
  <c r="X40" i="1"/>
  <c r="X42" i="1"/>
  <c r="X43" i="1"/>
  <c r="X44" i="1"/>
  <c r="X45" i="1"/>
  <c r="X46" i="1"/>
  <c r="X48" i="1"/>
  <c r="X49" i="1"/>
  <c r="X50" i="1"/>
  <c r="X51" i="1"/>
  <c r="D251" i="2" l="1"/>
  <c r="F252" i="2"/>
  <c r="G252" i="2"/>
  <c r="F45" i="1" s="1"/>
  <c r="H252" i="2"/>
  <c r="G45" i="1" s="1"/>
  <c r="I252" i="2"/>
  <c r="H45" i="1" s="1"/>
  <c r="J252" i="2"/>
  <c r="I45" i="1" s="1"/>
  <c r="K252" i="2"/>
  <c r="J45" i="1" s="1"/>
  <c r="L252" i="2"/>
  <c r="K45" i="1" s="1"/>
  <c r="M252" i="2"/>
  <c r="L45" i="1" s="1"/>
  <c r="N252" i="2"/>
  <c r="M45" i="1" s="1"/>
  <c r="O252" i="2"/>
  <c r="P252" i="2"/>
  <c r="O45" i="1" s="1"/>
  <c r="Q252" i="2"/>
  <c r="P45" i="1" s="1"/>
  <c r="R252" i="2"/>
  <c r="Q45" i="1" s="1"/>
  <c r="S252" i="2"/>
  <c r="R45" i="1" s="1"/>
  <c r="T252" i="2"/>
  <c r="S45" i="1" s="1"/>
  <c r="U252" i="2"/>
  <c r="T45" i="1" s="1"/>
  <c r="V252" i="2"/>
  <c r="U45" i="1" s="1"/>
  <c r="W252" i="2"/>
  <c r="V45" i="1" s="1"/>
  <c r="X252" i="2"/>
  <c r="W45" i="1" s="1"/>
  <c r="Z252" i="2"/>
  <c r="R14" i="3" s="1"/>
  <c r="AA252" i="2"/>
  <c r="S14" i="3" s="1"/>
  <c r="AB252" i="2"/>
  <c r="T14" i="3" s="1"/>
  <c r="AC252" i="2"/>
  <c r="U14" i="3" s="1"/>
  <c r="AD252" i="2"/>
  <c r="V14" i="3" s="1"/>
  <c r="AE252" i="2"/>
  <c r="W14" i="3" s="1"/>
  <c r="AF252" i="2"/>
  <c r="X14" i="3" s="1"/>
  <c r="AG252" i="2"/>
  <c r="Y14" i="3" s="1"/>
  <c r="AH252" i="2"/>
  <c r="Z14" i="3" s="1"/>
  <c r="AI252" i="2"/>
  <c r="AA14" i="3" s="1"/>
  <c r="AJ252" i="2"/>
  <c r="AB14" i="3" s="1"/>
  <c r="E252" i="2"/>
  <c r="D45" i="1" s="1"/>
  <c r="D228" i="2"/>
  <c r="F229" i="2"/>
  <c r="G229" i="2"/>
  <c r="F39" i="1" s="1"/>
  <c r="H229" i="2"/>
  <c r="I229" i="2"/>
  <c r="H39" i="1" s="1"/>
  <c r="J229" i="2"/>
  <c r="I39" i="1" s="1"/>
  <c r="K229" i="2"/>
  <c r="J39" i="1" s="1"/>
  <c r="L229" i="2"/>
  <c r="M229" i="2"/>
  <c r="L39" i="1" s="1"/>
  <c r="N229" i="2"/>
  <c r="M39" i="1" s="1"/>
  <c r="O229" i="2"/>
  <c r="N39" i="1" s="1"/>
  <c r="P229" i="2"/>
  <c r="O39" i="1" s="1"/>
  <c r="Q229" i="2"/>
  <c r="P39" i="1" s="1"/>
  <c r="R229" i="2"/>
  <c r="Q39" i="1" s="1"/>
  <c r="S229" i="2"/>
  <c r="R39" i="1" s="1"/>
  <c r="T229" i="2"/>
  <c r="S39" i="1" s="1"/>
  <c r="U229" i="2"/>
  <c r="T39" i="1" s="1"/>
  <c r="V229" i="2"/>
  <c r="U39" i="1" s="1"/>
  <c r="W229" i="2"/>
  <c r="V39" i="1" s="1"/>
  <c r="X229" i="2"/>
  <c r="W39" i="1" s="1"/>
  <c r="Z229" i="2"/>
  <c r="R8" i="3" s="1"/>
  <c r="AA229" i="2"/>
  <c r="S8" i="3" s="1"/>
  <c r="AB229" i="2"/>
  <c r="AC229" i="2"/>
  <c r="U8" i="3" s="1"/>
  <c r="AD229" i="2"/>
  <c r="AE229" i="2"/>
  <c r="W8" i="3" s="1"/>
  <c r="AF229" i="2"/>
  <c r="X8" i="3" s="1"/>
  <c r="AG229" i="2"/>
  <c r="Y8" i="3" s="1"/>
  <c r="AH229" i="2"/>
  <c r="Z8" i="3" s="1"/>
  <c r="AI229" i="2"/>
  <c r="AA8" i="3" s="1"/>
  <c r="AJ229" i="2"/>
  <c r="AB8" i="3" s="1"/>
  <c r="D160" i="2"/>
  <c r="F161" i="2"/>
  <c r="E29" i="1" s="1"/>
  <c r="G161" i="2"/>
  <c r="F29" i="1" s="1"/>
  <c r="H161" i="2"/>
  <c r="G29" i="1" s="1"/>
  <c r="I161" i="2"/>
  <c r="J161" i="2"/>
  <c r="I29" i="1" s="1"/>
  <c r="K161" i="2"/>
  <c r="J29" i="1" s="1"/>
  <c r="L161" i="2"/>
  <c r="K29" i="1" s="1"/>
  <c r="M161" i="2"/>
  <c r="L29" i="1" s="1"/>
  <c r="N161" i="2"/>
  <c r="O161" i="2"/>
  <c r="N29" i="1" s="1"/>
  <c r="P161" i="2"/>
  <c r="O29" i="1" s="1"/>
  <c r="Q161" i="2"/>
  <c r="P29" i="1" s="1"/>
  <c r="R161" i="2"/>
  <c r="Q29" i="1" s="1"/>
  <c r="S161" i="2"/>
  <c r="R29" i="1" s="1"/>
  <c r="T161" i="2"/>
  <c r="U161" i="2"/>
  <c r="T29" i="1" s="1"/>
  <c r="V161" i="2"/>
  <c r="W161" i="2"/>
  <c r="X161" i="2"/>
  <c r="W29" i="1" s="1"/>
  <c r="X29" i="1"/>
  <c r="Z161" i="2"/>
  <c r="D27" i="3" s="1"/>
  <c r="AA161" i="2"/>
  <c r="E27" i="3" s="1"/>
  <c r="AB161" i="2"/>
  <c r="F27" i="3" s="1"/>
  <c r="AC161" i="2"/>
  <c r="G27" i="3" s="1"/>
  <c r="AD161" i="2"/>
  <c r="H27" i="3" s="1"/>
  <c r="AE161" i="2"/>
  <c r="I27" i="3" s="1"/>
  <c r="AF161" i="2"/>
  <c r="J27" i="3" s="1"/>
  <c r="AG161" i="2"/>
  <c r="K27" i="3" s="1"/>
  <c r="AH161" i="2"/>
  <c r="AI161" i="2"/>
  <c r="M27" i="3" s="1"/>
  <c r="AJ161" i="2"/>
  <c r="N27" i="3" s="1"/>
  <c r="E161" i="2"/>
  <c r="D29" i="1" s="1"/>
  <c r="D88" i="2"/>
  <c r="F89" i="2"/>
  <c r="E20" i="1" s="1"/>
  <c r="H89" i="2"/>
  <c r="G20" i="1" s="1"/>
  <c r="I89" i="2"/>
  <c r="H20" i="1" s="1"/>
  <c r="J89" i="2"/>
  <c r="I20" i="1" s="1"/>
  <c r="K89" i="2"/>
  <c r="J20" i="1" s="1"/>
  <c r="L89" i="2"/>
  <c r="K20" i="1" s="1"/>
  <c r="M89" i="2"/>
  <c r="L20" i="1" s="1"/>
  <c r="N89" i="2"/>
  <c r="O89" i="2"/>
  <c r="N20" i="1" s="1"/>
  <c r="P89" i="2"/>
  <c r="O20" i="1" s="1"/>
  <c r="Q89" i="2"/>
  <c r="P20" i="1" s="1"/>
  <c r="R89" i="2"/>
  <c r="Q20" i="1" s="1"/>
  <c r="S89" i="2"/>
  <c r="R20" i="1" s="1"/>
  <c r="T89" i="2"/>
  <c r="S20" i="1" s="1"/>
  <c r="U89" i="2"/>
  <c r="T20" i="1" s="1"/>
  <c r="V89" i="2"/>
  <c r="U20" i="1" s="1"/>
  <c r="W89" i="2"/>
  <c r="X89" i="2"/>
  <c r="W20" i="1" s="1"/>
  <c r="Z89" i="2"/>
  <c r="D18" i="3" s="1"/>
  <c r="AA89" i="2"/>
  <c r="E18" i="3" s="1"/>
  <c r="AB89" i="2"/>
  <c r="F18" i="3" s="1"/>
  <c r="AC89" i="2"/>
  <c r="AD89" i="2"/>
  <c r="H18" i="3" s="1"/>
  <c r="AE89" i="2"/>
  <c r="I18" i="3" s="1"/>
  <c r="AF89" i="2"/>
  <c r="J18" i="3" s="1"/>
  <c r="AG89" i="2"/>
  <c r="K18" i="3" s="1"/>
  <c r="AH89" i="2"/>
  <c r="AI89" i="2"/>
  <c r="M18" i="3" s="1"/>
  <c r="AJ89" i="2"/>
  <c r="N18" i="3" s="1"/>
  <c r="Z78" i="2"/>
  <c r="D17" i="3" s="1"/>
  <c r="F78" i="2"/>
  <c r="E19" i="1" s="1"/>
  <c r="G78" i="2"/>
  <c r="F19" i="1" s="1"/>
  <c r="H78" i="2"/>
  <c r="I78" i="2"/>
  <c r="J78" i="2"/>
  <c r="I19" i="1" s="1"/>
  <c r="K78" i="2"/>
  <c r="J19" i="1" s="1"/>
  <c r="L78" i="2"/>
  <c r="K19" i="1" s="1"/>
  <c r="M78" i="2"/>
  <c r="L19" i="1" s="1"/>
  <c r="N78" i="2"/>
  <c r="O78" i="2"/>
  <c r="P78" i="2"/>
  <c r="O19" i="1" s="1"/>
  <c r="Q78" i="2"/>
  <c r="P19" i="1" s="1"/>
  <c r="R78" i="2"/>
  <c r="S78" i="2"/>
  <c r="T78" i="2"/>
  <c r="S19" i="1" s="1"/>
  <c r="U78" i="2"/>
  <c r="T19" i="1" s="1"/>
  <c r="V78" i="2"/>
  <c r="U19" i="1" s="1"/>
  <c r="W78" i="2"/>
  <c r="X78" i="2"/>
  <c r="W19" i="1" s="1"/>
  <c r="AA78" i="2"/>
  <c r="E17" i="3" s="1"/>
  <c r="AB78" i="2"/>
  <c r="F17" i="3" s="1"/>
  <c r="AC78" i="2"/>
  <c r="G17" i="3" s="1"/>
  <c r="AD78" i="2"/>
  <c r="H17" i="3" s="1"/>
  <c r="AE78" i="2"/>
  <c r="I17" i="3" s="1"/>
  <c r="AF78" i="2"/>
  <c r="AG78" i="2"/>
  <c r="K17" i="3" s="1"/>
  <c r="AH78" i="2"/>
  <c r="L17" i="3" s="1"/>
  <c r="AI78" i="2"/>
  <c r="M17" i="3" s="1"/>
  <c r="AJ78" i="2"/>
  <c r="N17" i="3" s="1"/>
  <c r="E78" i="2"/>
  <c r="D29" i="2"/>
  <c r="F30" i="2"/>
  <c r="E10" i="1" s="1"/>
  <c r="G30" i="2"/>
  <c r="H30" i="2"/>
  <c r="G10" i="1" s="1"/>
  <c r="I30" i="2"/>
  <c r="H10" i="1" s="1"/>
  <c r="J30" i="2"/>
  <c r="I10" i="1" s="1"/>
  <c r="K30" i="2"/>
  <c r="L30" i="2"/>
  <c r="M30" i="2"/>
  <c r="L10" i="1" s="1"/>
  <c r="N30" i="2"/>
  <c r="M10" i="1" s="1"/>
  <c r="O30" i="2"/>
  <c r="N10" i="1" s="1"/>
  <c r="P30" i="2"/>
  <c r="O10" i="1" s="1"/>
  <c r="Q30" i="2"/>
  <c r="P10" i="1" s="1"/>
  <c r="R30" i="2"/>
  <c r="Q10" i="1" s="1"/>
  <c r="S30" i="2"/>
  <c r="R10" i="1" s="1"/>
  <c r="T30" i="2"/>
  <c r="S10" i="1" s="1"/>
  <c r="U30" i="2"/>
  <c r="V30" i="2"/>
  <c r="U10" i="1" s="1"/>
  <c r="W30" i="2"/>
  <c r="X30" i="2"/>
  <c r="Z30" i="2"/>
  <c r="D8" i="3" s="1"/>
  <c r="AA30" i="2"/>
  <c r="E8" i="3" s="1"/>
  <c r="AB30" i="2"/>
  <c r="F8" i="3" s="1"/>
  <c r="AC30" i="2"/>
  <c r="AD30" i="2"/>
  <c r="H8" i="3" s="1"/>
  <c r="AE30" i="2"/>
  <c r="I8" i="3" s="1"/>
  <c r="AF30" i="2"/>
  <c r="J8" i="3" s="1"/>
  <c r="AG30" i="2"/>
  <c r="K8" i="3" s="1"/>
  <c r="AH30" i="2"/>
  <c r="AI30" i="2"/>
  <c r="M8" i="3" s="1"/>
  <c r="AJ30" i="2"/>
  <c r="N8" i="3" s="1"/>
  <c r="E30" i="2"/>
  <c r="AA166" i="2"/>
  <c r="E28" i="3" s="1"/>
  <c r="AB166" i="2"/>
  <c r="F28" i="3" s="1"/>
  <c r="AC166" i="2"/>
  <c r="G28" i="3" s="1"/>
  <c r="AD166" i="2"/>
  <c r="H28" i="3" s="1"/>
  <c r="AE166" i="2"/>
  <c r="I28" i="3" s="1"/>
  <c r="AF166" i="2"/>
  <c r="J28" i="3" s="1"/>
  <c r="AG166" i="2"/>
  <c r="AH166" i="2"/>
  <c r="L28" i="3" s="1"/>
  <c r="AI166" i="2"/>
  <c r="M28" i="3" s="1"/>
  <c r="AJ166" i="2"/>
  <c r="N28" i="3" s="1"/>
  <c r="Z166" i="2"/>
  <c r="F166" i="2"/>
  <c r="F30" i="1"/>
  <c r="H166" i="2"/>
  <c r="G30" i="1" s="1"/>
  <c r="I166" i="2"/>
  <c r="J166" i="2"/>
  <c r="I30" i="1" s="1"/>
  <c r="K166" i="2"/>
  <c r="J30" i="1" s="1"/>
  <c r="L166" i="2"/>
  <c r="K30" i="1" s="1"/>
  <c r="M166" i="2"/>
  <c r="L30" i="1" s="1"/>
  <c r="N166" i="2"/>
  <c r="M30" i="1" s="1"/>
  <c r="O166" i="2"/>
  <c r="N30" i="1" s="1"/>
  <c r="P166" i="2"/>
  <c r="O30" i="1" s="1"/>
  <c r="Q166" i="2"/>
  <c r="R166" i="2"/>
  <c r="Q30" i="1" s="1"/>
  <c r="S166" i="2"/>
  <c r="R30" i="1" s="1"/>
  <c r="T166" i="2"/>
  <c r="S30" i="1" s="1"/>
  <c r="U166" i="2"/>
  <c r="T30" i="1" s="1"/>
  <c r="V166" i="2"/>
  <c r="U30" i="1" s="1"/>
  <c r="W166" i="2"/>
  <c r="X166" i="2"/>
  <c r="W30" i="1" s="1"/>
  <c r="AA281" i="2"/>
  <c r="S20" i="3" s="1"/>
  <c r="AB281" i="2"/>
  <c r="T20" i="3" s="1"/>
  <c r="AC281" i="2"/>
  <c r="U20" i="3" s="1"/>
  <c r="AD281" i="2"/>
  <c r="V20" i="3" s="1"/>
  <c r="AE281" i="2"/>
  <c r="W20" i="3" s="1"/>
  <c r="AF281" i="2"/>
  <c r="X20" i="3" s="1"/>
  <c r="AG281" i="2"/>
  <c r="Y20" i="3" s="1"/>
  <c r="AH281" i="2"/>
  <c r="Z20" i="3" s="1"/>
  <c r="AI281" i="2"/>
  <c r="AA20" i="3" s="1"/>
  <c r="AJ281" i="2"/>
  <c r="AB20" i="3" s="1"/>
  <c r="Z281" i="2"/>
  <c r="R20" i="3" s="1"/>
  <c r="F281" i="2"/>
  <c r="E51" i="1" s="1"/>
  <c r="G281" i="2"/>
  <c r="F51" i="1" s="1"/>
  <c r="H281" i="2"/>
  <c r="G51" i="1" s="1"/>
  <c r="I281" i="2"/>
  <c r="H51" i="1" s="1"/>
  <c r="J281" i="2"/>
  <c r="I51" i="1" s="1"/>
  <c r="K281" i="2"/>
  <c r="J51" i="1" s="1"/>
  <c r="L281" i="2"/>
  <c r="K51" i="1" s="1"/>
  <c r="M281" i="2"/>
  <c r="L51" i="1" s="1"/>
  <c r="N281" i="2"/>
  <c r="M51" i="1" s="1"/>
  <c r="O281" i="2"/>
  <c r="N51" i="1" s="1"/>
  <c r="P281" i="2"/>
  <c r="O51" i="1" s="1"/>
  <c r="Q281" i="2"/>
  <c r="P51" i="1" s="1"/>
  <c r="R281" i="2"/>
  <c r="Q51" i="1" s="1"/>
  <c r="S281" i="2"/>
  <c r="R51" i="1" s="1"/>
  <c r="T281" i="2"/>
  <c r="S51" i="1" s="1"/>
  <c r="U281" i="2"/>
  <c r="T51" i="1" s="1"/>
  <c r="V281" i="2"/>
  <c r="U51" i="1" s="1"/>
  <c r="W281" i="2"/>
  <c r="V51" i="1" s="1"/>
  <c r="X281" i="2"/>
  <c r="W51" i="1" s="1"/>
  <c r="E281" i="2"/>
  <c r="D51" i="1" s="1"/>
  <c r="AA202" i="2"/>
  <c r="E32" i="3" s="1"/>
  <c r="AB202" i="2"/>
  <c r="F32" i="3" s="1"/>
  <c r="AC202" i="2"/>
  <c r="G32" i="3" s="1"/>
  <c r="AD202" i="2"/>
  <c r="H32" i="3" s="1"/>
  <c r="AE202" i="2"/>
  <c r="I32" i="3" s="1"/>
  <c r="AF202" i="2"/>
  <c r="J32" i="3" s="1"/>
  <c r="AG202" i="2"/>
  <c r="K32" i="3" s="1"/>
  <c r="AH202" i="2"/>
  <c r="L32" i="3" s="1"/>
  <c r="AI202" i="2"/>
  <c r="M32" i="3" s="1"/>
  <c r="AJ202" i="2"/>
  <c r="N32" i="3" s="1"/>
  <c r="Z202" i="2"/>
  <c r="D32" i="3" s="1"/>
  <c r="F202" i="2"/>
  <c r="E34" i="1" s="1"/>
  <c r="G202" i="2"/>
  <c r="F34" i="1" s="1"/>
  <c r="H202" i="2"/>
  <c r="G34" i="1" s="1"/>
  <c r="I202" i="2"/>
  <c r="H34" i="1" s="1"/>
  <c r="J202" i="2"/>
  <c r="I34" i="1" s="1"/>
  <c r="K202" i="2"/>
  <c r="J34" i="1" s="1"/>
  <c r="L202" i="2"/>
  <c r="K34" i="1" s="1"/>
  <c r="M202" i="2"/>
  <c r="L34" i="1" s="1"/>
  <c r="N202" i="2"/>
  <c r="M34" i="1" s="1"/>
  <c r="O202" i="2"/>
  <c r="N34" i="1" s="1"/>
  <c r="P202" i="2"/>
  <c r="O34" i="1" s="1"/>
  <c r="Q202" i="2"/>
  <c r="P34" i="1" s="1"/>
  <c r="R202" i="2"/>
  <c r="Q34" i="1" s="1"/>
  <c r="S202" i="2"/>
  <c r="R34" i="1" s="1"/>
  <c r="T202" i="2"/>
  <c r="S34" i="1" s="1"/>
  <c r="U202" i="2"/>
  <c r="T34" i="1" s="1"/>
  <c r="V202" i="2"/>
  <c r="U34" i="1" s="1"/>
  <c r="W202" i="2"/>
  <c r="X202" i="2"/>
  <c r="W34" i="1" s="1"/>
  <c r="E202" i="2"/>
  <c r="D34" i="1" s="1"/>
  <c r="D201" i="2"/>
  <c r="AA155" i="2"/>
  <c r="F25" i="3"/>
  <c r="F26" i="3" s="1"/>
  <c r="AC155" i="2"/>
  <c r="H25" i="3"/>
  <c r="H26" i="3" s="1"/>
  <c r="I25" i="3"/>
  <c r="I26" i="3" s="1"/>
  <c r="K25" i="3"/>
  <c r="K26" i="3" s="1"/>
  <c r="L25" i="3"/>
  <c r="L26" i="3" s="1"/>
  <c r="AI155" i="2"/>
  <c r="N25" i="3"/>
  <c r="N26" i="3" s="1"/>
  <c r="Z155" i="2"/>
  <c r="E27" i="1"/>
  <c r="E28" i="1" s="1"/>
  <c r="G155" i="2"/>
  <c r="H155" i="2"/>
  <c r="H27" i="1"/>
  <c r="H28" i="1" s="1"/>
  <c r="I27" i="1"/>
  <c r="I28" i="1" s="1"/>
  <c r="J27" i="1"/>
  <c r="J28" i="1" s="1"/>
  <c r="L27" i="1"/>
  <c r="L28" i="1" s="1"/>
  <c r="N155" i="2"/>
  <c r="N27" i="1"/>
  <c r="N28" i="1" s="1"/>
  <c r="O27" i="1"/>
  <c r="O28" i="1" s="1"/>
  <c r="P27" i="1"/>
  <c r="P28" i="1" s="1"/>
  <c r="R155" i="2"/>
  <c r="S155" i="2"/>
  <c r="S27" i="1"/>
  <c r="S28" i="1" s="1"/>
  <c r="T27" i="1"/>
  <c r="T28" i="1" s="1"/>
  <c r="V155" i="2"/>
  <c r="W155" i="2"/>
  <c r="W27" i="1"/>
  <c r="W28" i="1" s="1"/>
  <c r="D27" i="1"/>
  <c r="D28" i="1" s="1"/>
  <c r="D146" i="2"/>
  <c r="T39" i="2"/>
  <c r="S11" i="1" s="1"/>
  <c r="U20" i="2"/>
  <c r="U39" i="2"/>
  <c r="T11" i="1" s="1"/>
  <c r="T12" i="1"/>
  <c r="U48" i="2"/>
  <c r="T13" i="1" s="1"/>
  <c r="U54" i="2"/>
  <c r="T14" i="1" s="1"/>
  <c r="U59" i="2"/>
  <c r="T15" i="1" s="1"/>
  <c r="U66" i="2"/>
  <c r="T17" i="1" s="1"/>
  <c r="U73" i="2"/>
  <c r="T18" i="1" s="1"/>
  <c r="U97" i="2"/>
  <c r="T21" i="1" s="1"/>
  <c r="U105" i="2"/>
  <c r="T22" i="1" s="1"/>
  <c r="U113" i="2"/>
  <c r="T23" i="1" s="1"/>
  <c r="U115" i="2"/>
  <c r="T24" i="1" s="1"/>
  <c r="U119" i="2"/>
  <c r="T25" i="1" s="1"/>
  <c r="T31" i="1"/>
  <c r="U176" i="2"/>
  <c r="T32" i="1" s="1"/>
  <c r="U185" i="2"/>
  <c r="T33" i="1" s="1"/>
  <c r="U207" i="2"/>
  <c r="T35" i="1" s="1"/>
  <c r="U214" i="2"/>
  <c r="T37" i="1" s="1"/>
  <c r="U217" i="2"/>
  <c r="T38" i="1" s="1"/>
  <c r="U236" i="2"/>
  <c r="T40" i="1" s="1"/>
  <c r="U239" i="2"/>
  <c r="T41" i="1" s="1"/>
  <c r="T42" i="1"/>
  <c r="U245" i="2"/>
  <c r="T43" i="1" s="1"/>
  <c r="U247" i="2"/>
  <c r="T44" i="1" s="1"/>
  <c r="U258" i="2"/>
  <c r="T46" i="1" s="1"/>
  <c r="U264" i="2"/>
  <c r="T47" i="1" s="1"/>
  <c r="U268" i="2"/>
  <c r="T48" i="1" s="1"/>
  <c r="U272" i="2"/>
  <c r="T49" i="1" s="1"/>
  <c r="U298" i="2"/>
  <c r="T53" i="1" s="1"/>
  <c r="U303" i="2"/>
  <c r="T54" i="1" s="1"/>
  <c r="U309" i="2"/>
  <c r="T55" i="1" s="1"/>
  <c r="U315" i="2"/>
  <c r="T56" i="1" s="1"/>
  <c r="U323" i="2"/>
  <c r="T57" i="1" s="1"/>
  <c r="U330" i="2"/>
  <c r="T58" i="1" s="1"/>
  <c r="U336" i="2"/>
  <c r="T59" i="1" s="1"/>
  <c r="U342" i="2"/>
  <c r="T60" i="1" s="1"/>
  <c r="D256" i="2"/>
  <c r="AD336" i="2"/>
  <c r="V28" i="3" s="1"/>
  <c r="AE336" i="2"/>
  <c r="W28" i="3" s="1"/>
  <c r="AF336" i="2"/>
  <c r="X28" i="3" s="1"/>
  <c r="AG336" i="2"/>
  <c r="Y28" i="3" s="1"/>
  <c r="AH336" i="2"/>
  <c r="Z28" i="3" s="1"/>
  <c r="AI336" i="2"/>
  <c r="AA28" i="3" s="1"/>
  <c r="AJ336" i="2"/>
  <c r="AB28" i="3" s="1"/>
  <c r="AA336" i="2"/>
  <c r="S28" i="3" s="1"/>
  <c r="AC336" i="2"/>
  <c r="U28" i="3" s="1"/>
  <c r="AB336" i="2"/>
  <c r="T28" i="3" s="1"/>
  <c r="Z336" i="2"/>
  <c r="R28" i="3" s="1"/>
  <c r="F336" i="2"/>
  <c r="E59" i="1" s="1"/>
  <c r="G336" i="2"/>
  <c r="F59" i="1" s="1"/>
  <c r="H336" i="2"/>
  <c r="G59" i="1" s="1"/>
  <c r="I336" i="2"/>
  <c r="H59" i="1" s="1"/>
  <c r="J336" i="2"/>
  <c r="I59" i="1" s="1"/>
  <c r="K336" i="2"/>
  <c r="J59" i="1" s="1"/>
  <c r="L336" i="2"/>
  <c r="K59" i="1" s="1"/>
  <c r="M336" i="2"/>
  <c r="L59" i="1" s="1"/>
  <c r="N336" i="2"/>
  <c r="M59" i="1" s="1"/>
  <c r="O336" i="2"/>
  <c r="N59" i="1" s="1"/>
  <c r="P336" i="2"/>
  <c r="O59" i="1" s="1"/>
  <c r="Q336" i="2"/>
  <c r="P59" i="1" s="1"/>
  <c r="R336" i="2"/>
  <c r="Q59" i="1" s="1"/>
  <c r="S336" i="2"/>
  <c r="R59" i="1" s="1"/>
  <c r="T336" i="2"/>
  <c r="S59" i="1" s="1"/>
  <c r="V336" i="2"/>
  <c r="U59" i="1" s="1"/>
  <c r="W336" i="2"/>
  <c r="X336" i="2"/>
  <c r="W59" i="1" s="1"/>
  <c r="E336" i="2"/>
  <c r="D59" i="1" s="1"/>
  <c r="D335" i="2"/>
  <c r="X60" i="1"/>
  <c r="X59" i="1"/>
  <c r="X58" i="1"/>
  <c r="X57" i="1"/>
  <c r="X56" i="1"/>
  <c r="X54" i="1"/>
  <c r="X53" i="1"/>
  <c r="X35" i="1"/>
  <c r="X34" i="1"/>
  <c r="X33" i="1"/>
  <c r="X32" i="1"/>
  <c r="X31" i="1"/>
  <c r="X30" i="1"/>
  <c r="X27" i="1"/>
  <c r="X28" i="1" s="1"/>
  <c r="X25" i="1"/>
  <c r="X24" i="1"/>
  <c r="X23" i="1"/>
  <c r="X22" i="1"/>
  <c r="X21" i="1"/>
  <c r="X20" i="1"/>
  <c r="X19" i="1"/>
  <c r="X17" i="1"/>
  <c r="X15" i="1"/>
  <c r="X14" i="1"/>
  <c r="X13" i="1"/>
  <c r="X12" i="1"/>
  <c r="X11" i="1"/>
  <c r="X10" i="1"/>
  <c r="X8" i="1"/>
  <c r="X9" i="1" s="1"/>
  <c r="S12" i="1"/>
  <c r="D144" i="2"/>
  <c r="E10" i="3"/>
  <c r="G10" i="3"/>
  <c r="F10" i="3"/>
  <c r="H10" i="3"/>
  <c r="I10" i="3"/>
  <c r="J10" i="3"/>
  <c r="K10" i="3"/>
  <c r="L10" i="3"/>
  <c r="M10" i="3"/>
  <c r="N10" i="3"/>
  <c r="D10" i="3"/>
  <c r="W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U12" i="1"/>
  <c r="D12" i="1"/>
  <c r="D42" i="2"/>
  <c r="D30" i="1"/>
  <c r="I50" i="1"/>
  <c r="K50" i="1"/>
  <c r="D44" i="2"/>
  <c r="D276" i="2"/>
  <c r="D143" i="2"/>
  <c r="D86" i="2"/>
  <c r="N45" i="1"/>
  <c r="AE303" i="2"/>
  <c r="W23" i="3" s="1"/>
  <c r="AE309" i="2"/>
  <c r="W24" i="3" s="1"/>
  <c r="AE315" i="2"/>
  <c r="W25" i="3" s="1"/>
  <c r="AE323" i="2"/>
  <c r="W26" i="3" s="1"/>
  <c r="AE330" i="2"/>
  <c r="W27" i="3" s="1"/>
  <c r="AE342" i="2"/>
  <c r="W29" i="3" s="1"/>
  <c r="F298" i="2"/>
  <c r="E53" i="1" s="1"/>
  <c r="G298" i="2"/>
  <c r="F53" i="1" s="1"/>
  <c r="H298" i="2"/>
  <c r="G53" i="1" s="1"/>
  <c r="I298" i="2"/>
  <c r="J298" i="2"/>
  <c r="I53" i="1" s="1"/>
  <c r="K298" i="2"/>
  <c r="J53" i="1" s="1"/>
  <c r="L298" i="2"/>
  <c r="K53" i="1" s="1"/>
  <c r="M298" i="2"/>
  <c r="L53" i="1" s="1"/>
  <c r="N298" i="2"/>
  <c r="M53" i="1" s="1"/>
  <c r="O298" i="2"/>
  <c r="N53" i="1" s="1"/>
  <c r="P298" i="2"/>
  <c r="O53" i="1" s="1"/>
  <c r="Q298" i="2"/>
  <c r="P53" i="1" s="1"/>
  <c r="R298" i="2"/>
  <c r="Q53" i="1" s="1"/>
  <c r="S298" i="2"/>
  <c r="R53" i="1" s="1"/>
  <c r="T298" i="2"/>
  <c r="S53" i="1" s="1"/>
  <c r="V298" i="2"/>
  <c r="U53" i="1" s="1"/>
  <c r="W298" i="2"/>
  <c r="X298" i="2"/>
  <c r="W53" i="1" s="1"/>
  <c r="Z298" i="2"/>
  <c r="R22" i="3" s="1"/>
  <c r="AA298" i="2"/>
  <c r="S22" i="3" s="1"/>
  <c r="AC298" i="2"/>
  <c r="U22" i="3" s="1"/>
  <c r="AB298" i="2"/>
  <c r="T22" i="3" s="1"/>
  <c r="AD298" i="2"/>
  <c r="V22" i="3" s="1"/>
  <c r="AE298" i="2"/>
  <c r="W22" i="3" s="1"/>
  <c r="AF298" i="2"/>
  <c r="X22" i="3" s="1"/>
  <c r="AG298" i="2"/>
  <c r="Y22" i="3" s="1"/>
  <c r="AH298" i="2"/>
  <c r="Z22" i="3" s="1"/>
  <c r="AI298" i="2"/>
  <c r="AA22" i="3" s="1"/>
  <c r="AJ298" i="2"/>
  <c r="AB22" i="3" s="1"/>
  <c r="E298" i="2"/>
  <c r="D296" i="2"/>
  <c r="D297" i="2"/>
  <c r="AE258" i="2"/>
  <c r="W15" i="3" s="1"/>
  <c r="AE264" i="2"/>
  <c r="W16" i="3" s="1"/>
  <c r="AE268" i="2"/>
  <c r="W17" i="3" s="1"/>
  <c r="AE272" i="2"/>
  <c r="W18" i="3" s="1"/>
  <c r="AE278" i="2"/>
  <c r="W19" i="3" s="1"/>
  <c r="AE236" i="2"/>
  <c r="W9" i="3" s="1"/>
  <c r="AE239" i="2"/>
  <c r="W10" i="3" s="1"/>
  <c r="W11" i="3"/>
  <c r="AE245" i="2"/>
  <c r="W12" i="3" s="1"/>
  <c r="AE247" i="2"/>
  <c r="W13" i="3" s="1"/>
  <c r="AE20" i="2"/>
  <c r="I6" i="3" s="1"/>
  <c r="AE39" i="2"/>
  <c r="I9" i="3" s="1"/>
  <c r="AE48" i="2"/>
  <c r="I11" i="3" s="1"/>
  <c r="AE54" i="2"/>
  <c r="I12" i="3" s="1"/>
  <c r="AE59" i="2"/>
  <c r="I13" i="3" s="1"/>
  <c r="AE66" i="2"/>
  <c r="I15" i="3" s="1"/>
  <c r="AE73" i="2"/>
  <c r="I16" i="3" s="1"/>
  <c r="AE97" i="2"/>
  <c r="I19" i="3" s="1"/>
  <c r="AE105" i="2"/>
  <c r="I20" i="3" s="1"/>
  <c r="AE113" i="2"/>
  <c r="I21" i="3" s="1"/>
  <c r="AE115" i="2"/>
  <c r="I22" i="3" s="1"/>
  <c r="AE119" i="2"/>
  <c r="I23" i="3" s="1"/>
  <c r="AE176" i="2"/>
  <c r="I30" i="3" s="1"/>
  <c r="AE185" i="2"/>
  <c r="I31" i="3" s="1"/>
  <c r="AE207" i="2"/>
  <c r="I33" i="3" s="1"/>
  <c r="AE214" i="2"/>
  <c r="W6" i="3" s="1"/>
  <c r="AE217" i="2"/>
  <c r="W7" i="3" s="1"/>
  <c r="D225" i="2"/>
  <c r="D224" i="2"/>
  <c r="W214" i="2"/>
  <c r="W217" i="2"/>
  <c r="V38" i="1" s="1"/>
  <c r="W236" i="2"/>
  <c r="V40" i="1" s="1"/>
  <c r="W239" i="2"/>
  <c r="V41" i="1" s="1"/>
  <c r="V42" i="1"/>
  <c r="W245" i="2"/>
  <c r="V43" i="1" s="1"/>
  <c r="W247" i="2"/>
  <c r="V44" i="1" s="1"/>
  <c r="W258" i="2"/>
  <c r="W264" i="2"/>
  <c r="V47" i="1" s="1"/>
  <c r="W268" i="2"/>
  <c r="V48" i="1" s="1"/>
  <c r="W272" i="2"/>
  <c r="V49" i="1" s="1"/>
  <c r="V50" i="1"/>
  <c r="W207" i="2"/>
  <c r="W176" i="2"/>
  <c r="W185" i="2"/>
  <c r="W105" i="2"/>
  <c r="W113" i="2"/>
  <c r="W115" i="2"/>
  <c r="W119" i="2"/>
  <c r="W97" i="2"/>
  <c r="W73" i="2"/>
  <c r="W66" i="2"/>
  <c r="W39" i="2"/>
  <c r="W48" i="2"/>
  <c r="W54" i="2"/>
  <c r="W59" i="2"/>
  <c r="W20" i="2"/>
  <c r="W21" i="2" s="1"/>
  <c r="D18" i="2"/>
  <c r="J322" i="2"/>
  <c r="D322" i="2" s="1"/>
  <c r="K323" i="2"/>
  <c r="J57" i="1" s="1"/>
  <c r="E245" i="2"/>
  <c r="D43" i="1" s="1"/>
  <c r="F245" i="2"/>
  <c r="E43" i="1" s="1"/>
  <c r="G245" i="2"/>
  <c r="F43" i="1" s="1"/>
  <c r="H245" i="2"/>
  <c r="G43" i="1" s="1"/>
  <c r="I245" i="2"/>
  <c r="H43" i="1" s="1"/>
  <c r="J245" i="2"/>
  <c r="I43" i="1" s="1"/>
  <c r="K245" i="2"/>
  <c r="J43" i="1" s="1"/>
  <c r="L245" i="2"/>
  <c r="K43" i="1" s="1"/>
  <c r="M245" i="2"/>
  <c r="L43" i="1" s="1"/>
  <c r="N245" i="2"/>
  <c r="M43" i="1" s="1"/>
  <c r="O245" i="2"/>
  <c r="N43" i="1" s="1"/>
  <c r="P245" i="2"/>
  <c r="O43" i="1" s="1"/>
  <c r="Q245" i="2"/>
  <c r="P43" i="1" s="1"/>
  <c r="R245" i="2"/>
  <c r="Q43" i="1" s="1"/>
  <c r="S245" i="2"/>
  <c r="R43" i="1" s="1"/>
  <c r="T245" i="2"/>
  <c r="S43" i="1" s="1"/>
  <c r="L205" i="2"/>
  <c r="D205" i="2" s="1"/>
  <c r="AD245" i="2"/>
  <c r="V12" i="3" s="1"/>
  <c r="AF245" i="2"/>
  <c r="X12" i="3" s="1"/>
  <c r="AG245" i="2"/>
  <c r="Y12" i="3" s="1"/>
  <c r="AH245" i="2"/>
  <c r="Z12" i="3" s="1"/>
  <c r="AI245" i="2"/>
  <c r="AA12" i="3" s="1"/>
  <c r="AJ245" i="2"/>
  <c r="AB12" i="3" s="1"/>
  <c r="AB245" i="2"/>
  <c r="T12" i="3" s="1"/>
  <c r="D244" i="2"/>
  <c r="E79" i="2"/>
  <c r="E89" i="2" s="1"/>
  <c r="D20" i="1" s="1"/>
  <c r="G79" i="2"/>
  <c r="G89" i="2" s="1"/>
  <c r="F20" i="1" s="1"/>
  <c r="G207" i="2"/>
  <c r="F35" i="1" s="1"/>
  <c r="H207" i="2"/>
  <c r="G35" i="1" s="1"/>
  <c r="E229" i="2"/>
  <c r="D145" i="2"/>
  <c r="D199" i="2"/>
  <c r="D107" i="2"/>
  <c r="E113" i="2"/>
  <c r="D23" i="1" s="1"/>
  <c r="T70" i="2"/>
  <c r="T73" i="2" s="1"/>
  <c r="S18" i="1" s="1"/>
  <c r="E50" i="2"/>
  <c r="E54" i="2" s="1"/>
  <c r="D14" i="1" s="1"/>
  <c r="H342" i="2"/>
  <c r="G60" i="1" s="1"/>
  <c r="J342" i="2"/>
  <c r="I60" i="1" s="1"/>
  <c r="E342" i="2"/>
  <c r="D60" i="1" s="1"/>
  <c r="I342" i="2"/>
  <c r="H60" i="1" s="1"/>
  <c r="D257" i="2"/>
  <c r="D328" i="2"/>
  <c r="D329" i="2"/>
  <c r="Z330" i="2"/>
  <c r="R27" i="3" s="1"/>
  <c r="AA330" i="2"/>
  <c r="S27" i="3" s="1"/>
  <c r="AC330" i="2"/>
  <c r="U27" i="3" s="1"/>
  <c r="AB330" i="2"/>
  <c r="T27" i="3" s="1"/>
  <c r="AD330" i="2"/>
  <c r="V27" i="3" s="1"/>
  <c r="AF330" i="2"/>
  <c r="X27" i="3" s="1"/>
  <c r="AG330" i="2"/>
  <c r="Y27" i="3" s="1"/>
  <c r="AH330" i="2"/>
  <c r="Z27" i="3" s="1"/>
  <c r="AI330" i="2"/>
  <c r="AA27" i="3" s="1"/>
  <c r="AJ330" i="2"/>
  <c r="AB27" i="3" s="1"/>
  <c r="H330" i="2"/>
  <c r="G58" i="1" s="1"/>
  <c r="I330" i="2"/>
  <c r="H58" i="1" s="1"/>
  <c r="J330" i="2"/>
  <c r="I58" i="1" s="1"/>
  <c r="K330" i="2"/>
  <c r="J58" i="1" s="1"/>
  <c r="L330" i="2"/>
  <c r="K58" i="1" s="1"/>
  <c r="M330" i="2"/>
  <c r="L58" i="1" s="1"/>
  <c r="N330" i="2"/>
  <c r="M58" i="1" s="1"/>
  <c r="O330" i="2"/>
  <c r="N58" i="1" s="1"/>
  <c r="P330" i="2"/>
  <c r="O58" i="1" s="1"/>
  <c r="Q330" i="2"/>
  <c r="P58" i="1" s="1"/>
  <c r="R330" i="2"/>
  <c r="Q58" i="1" s="1"/>
  <c r="S330" i="2"/>
  <c r="R58" i="1" s="1"/>
  <c r="T330" i="2"/>
  <c r="S58" i="1" s="1"/>
  <c r="E330" i="2"/>
  <c r="D58" i="1" s="1"/>
  <c r="F330" i="2"/>
  <c r="E58" i="1" s="1"/>
  <c r="G330" i="2"/>
  <c r="F58" i="1" s="1"/>
  <c r="V330" i="2"/>
  <c r="U58" i="1" s="1"/>
  <c r="X330" i="2"/>
  <c r="W58" i="1" s="1"/>
  <c r="D277" i="2"/>
  <c r="D275" i="2"/>
  <c r="Z278" i="2"/>
  <c r="R19" i="3" s="1"/>
  <c r="AA278" i="2"/>
  <c r="S19" i="3" s="1"/>
  <c r="AB278" i="2"/>
  <c r="T19" i="3" s="1"/>
  <c r="AD278" i="2"/>
  <c r="V19" i="3" s="1"/>
  <c r="AF278" i="2"/>
  <c r="X19" i="3" s="1"/>
  <c r="AG278" i="2"/>
  <c r="Y19" i="3" s="1"/>
  <c r="AH278" i="2"/>
  <c r="Z19" i="3" s="1"/>
  <c r="AI278" i="2"/>
  <c r="AA19" i="3" s="1"/>
  <c r="AJ278" i="2"/>
  <c r="AB19" i="3" s="1"/>
  <c r="AC278" i="2"/>
  <c r="U19" i="3" s="1"/>
  <c r="J50" i="1"/>
  <c r="L50" i="1"/>
  <c r="M50" i="1"/>
  <c r="N50" i="1"/>
  <c r="O50" i="1"/>
  <c r="P50" i="1"/>
  <c r="Q50" i="1"/>
  <c r="R50" i="1"/>
  <c r="U50" i="1"/>
  <c r="W50" i="1"/>
  <c r="S50" i="1"/>
  <c r="AB39" i="2"/>
  <c r="F9" i="3" s="1"/>
  <c r="Z39" i="2"/>
  <c r="D9" i="3" s="1"/>
  <c r="AA39" i="2"/>
  <c r="E9" i="3" s="1"/>
  <c r="AC39" i="2"/>
  <c r="G9" i="3" s="1"/>
  <c r="AD39" i="2"/>
  <c r="H9" i="3" s="1"/>
  <c r="AF39" i="2"/>
  <c r="J9" i="3" s="1"/>
  <c r="AG39" i="2"/>
  <c r="K9" i="3" s="1"/>
  <c r="AI39" i="2"/>
  <c r="M9" i="3" s="1"/>
  <c r="AJ39" i="2"/>
  <c r="N9" i="3" s="1"/>
  <c r="AH39" i="2"/>
  <c r="L9" i="3" s="1"/>
  <c r="E39" i="2"/>
  <c r="D11" i="1" s="1"/>
  <c r="D38" i="2"/>
  <c r="F39" i="2"/>
  <c r="E11" i="1" s="1"/>
  <c r="G39" i="2"/>
  <c r="F11" i="1" s="1"/>
  <c r="H39" i="2"/>
  <c r="G11" i="1" s="1"/>
  <c r="I39" i="2"/>
  <c r="H11" i="1" s="1"/>
  <c r="J39" i="2"/>
  <c r="I11" i="1" s="1"/>
  <c r="K39" i="2"/>
  <c r="J11" i="1" s="1"/>
  <c r="L39" i="2"/>
  <c r="K11" i="1" s="1"/>
  <c r="M39" i="2"/>
  <c r="L11" i="1" s="1"/>
  <c r="N39" i="2"/>
  <c r="M11" i="1" s="1"/>
  <c r="O39" i="2"/>
  <c r="N11" i="1" s="1"/>
  <c r="P39" i="2"/>
  <c r="O11" i="1" s="1"/>
  <c r="Q39" i="2"/>
  <c r="P11" i="1" s="1"/>
  <c r="R39" i="2"/>
  <c r="Q11" i="1" s="1"/>
  <c r="S39" i="2"/>
  <c r="R11" i="1" s="1"/>
  <c r="V39" i="2"/>
  <c r="U11" i="1" s="1"/>
  <c r="X39" i="2"/>
  <c r="W11" i="1" s="1"/>
  <c r="D37" i="2"/>
  <c r="Z20" i="2"/>
  <c r="D6" i="3" s="1"/>
  <c r="AA20" i="2"/>
  <c r="AA21" i="2" s="1"/>
  <c r="E7" i="3" s="1"/>
  <c r="AC20" i="2"/>
  <c r="G6" i="3" s="1"/>
  <c r="AD20" i="2"/>
  <c r="H6" i="3" s="1"/>
  <c r="AF20" i="2"/>
  <c r="AG20" i="2"/>
  <c r="K6" i="3" s="1"/>
  <c r="AH20" i="2"/>
  <c r="AH21" i="2" s="1"/>
  <c r="L7" i="3" s="1"/>
  <c r="AI20" i="2"/>
  <c r="M6" i="3" s="1"/>
  <c r="AJ20" i="2"/>
  <c r="AJ21" i="2" s="1"/>
  <c r="N7" i="3" s="1"/>
  <c r="AB20" i="2"/>
  <c r="D19" i="2"/>
  <c r="E20" i="2"/>
  <c r="D8" i="1" s="1"/>
  <c r="D9" i="1" s="1"/>
  <c r="F20" i="2"/>
  <c r="E8" i="1" s="1"/>
  <c r="E9" i="1" s="1"/>
  <c r="G20" i="2"/>
  <c r="G21" i="2" s="1"/>
  <c r="H20" i="2"/>
  <c r="G8" i="1" s="1"/>
  <c r="G9" i="1" s="1"/>
  <c r="I20" i="2"/>
  <c r="I21" i="2" s="1"/>
  <c r="J20" i="2"/>
  <c r="I8" i="1" s="1"/>
  <c r="I9" i="1" s="1"/>
  <c r="K20" i="2"/>
  <c r="J8" i="1" s="1"/>
  <c r="J9" i="1" s="1"/>
  <c r="L20" i="2"/>
  <c r="L21" i="2" s="1"/>
  <c r="M20" i="2"/>
  <c r="N20" i="2"/>
  <c r="N21" i="2" s="1"/>
  <c r="O20" i="2"/>
  <c r="N8" i="1" s="1"/>
  <c r="N9" i="1" s="1"/>
  <c r="P20" i="2"/>
  <c r="Q20" i="2"/>
  <c r="P8" i="1" s="1"/>
  <c r="P9" i="1" s="1"/>
  <c r="R20" i="2"/>
  <c r="Q8" i="1" s="1"/>
  <c r="Q9" i="1" s="1"/>
  <c r="S20" i="2"/>
  <c r="R8" i="1" s="1"/>
  <c r="R9" i="1" s="1"/>
  <c r="V20" i="2"/>
  <c r="U8" i="1" s="1"/>
  <c r="X20" i="2"/>
  <c r="X21" i="2" s="1"/>
  <c r="T20" i="2"/>
  <c r="S8" i="1" s="1"/>
  <c r="S9" i="1" s="1"/>
  <c r="D17" i="2"/>
  <c r="D5" i="2"/>
  <c r="D6" i="2"/>
  <c r="D7" i="2"/>
  <c r="D8" i="2"/>
  <c r="D9" i="2"/>
  <c r="D10" i="2"/>
  <c r="D11" i="2"/>
  <c r="D12" i="2"/>
  <c r="D13" i="2"/>
  <c r="D14" i="2"/>
  <c r="D15" i="2"/>
  <c r="D16" i="2"/>
  <c r="E105" i="2"/>
  <c r="D22" i="1" s="1"/>
  <c r="F105" i="2"/>
  <c r="E22" i="1" s="1"/>
  <c r="G105" i="2"/>
  <c r="F22" i="1" s="1"/>
  <c r="H105" i="2"/>
  <c r="G22" i="1" s="1"/>
  <c r="I105" i="2"/>
  <c r="H22" i="1" s="1"/>
  <c r="J105" i="2"/>
  <c r="I22" i="1" s="1"/>
  <c r="K105" i="2"/>
  <c r="J22" i="1" s="1"/>
  <c r="L105" i="2"/>
  <c r="K22" i="1" s="1"/>
  <c r="M105" i="2"/>
  <c r="L22" i="1" s="1"/>
  <c r="N105" i="2"/>
  <c r="M22" i="1" s="1"/>
  <c r="O105" i="2"/>
  <c r="N22" i="1" s="1"/>
  <c r="P105" i="2"/>
  <c r="O22" i="1" s="1"/>
  <c r="Q105" i="2"/>
  <c r="P22" i="1" s="1"/>
  <c r="R105" i="2"/>
  <c r="Q22" i="1" s="1"/>
  <c r="S105" i="2"/>
  <c r="R22" i="1" s="1"/>
  <c r="T105" i="2"/>
  <c r="S22" i="1" s="1"/>
  <c r="V105" i="2"/>
  <c r="U22" i="1" s="1"/>
  <c r="X105" i="2"/>
  <c r="W22" i="1" s="1"/>
  <c r="E258" i="2"/>
  <c r="D46" i="1" s="1"/>
  <c r="F258" i="2"/>
  <c r="E46" i="1" s="1"/>
  <c r="G258" i="2"/>
  <c r="F46" i="1" s="1"/>
  <c r="H258" i="2"/>
  <c r="G46" i="1" s="1"/>
  <c r="I258" i="2"/>
  <c r="H46" i="1" s="1"/>
  <c r="J258" i="2"/>
  <c r="I46" i="1" s="1"/>
  <c r="K258" i="2"/>
  <c r="J46" i="1" s="1"/>
  <c r="L258" i="2"/>
  <c r="K46" i="1" s="1"/>
  <c r="M258" i="2"/>
  <c r="L46" i="1" s="1"/>
  <c r="N258" i="2"/>
  <c r="M46" i="1" s="1"/>
  <c r="O258" i="2"/>
  <c r="N46" i="1" s="1"/>
  <c r="P258" i="2"/>
  <c r="O46" i="1" s="1"/>
  <c r="Q258" i="2"/>
  <c r="P46" i="1" s="1"/>
  <c r="R258" i="2"/>
  <c r="Q46" i="1" s="1"/>
  <c r="S258" i="2"/>
  <c r="R46" i="1" s="1"/>
  <c r="T258" i="2"/>
  <c r="S46" i="1" s="1"/>
  <c r="V258" i="2"/>
  <c r="U46" i="1" s="1"/>
  <c r="X258" i="2"/>
  <c r="W46" i="1" s="1"/>
  <c r="AA258" i="2"/>
  <c r="S15" i="3" s="1"/>
  <c r="AC258" i="2"/>
  <c r="U15" i="3" s="1"/>
  <c r="AB258" i="2"/>
  <c r="T15" i="3" s="1"/>
  <c r="AD258" i="2"/>
  <c r="V15" i="3" s="1"/>
  <c r="AF258" i="2"/>
  <c r="X15" i="3" s="1"/>
  <c r="AG258" i="2"/>
  <c r="Y15" i="3" s="1"/>
  <c r="AH258" i="2"/>
  <c r="Z15" i="3" s="1"/>
  <c r="AI258" i="2"/>
  <c r="AA15" i="3" s="1"/>
  <c r="AJ258" i="2"/>
  <c r="AB15" i="3" s="1"/>
  <c r="Z258" i="2"/>
  <c r="R15" i="3" s="1"/>
  <c r="D164" i="2"/>
  <c r="D31" i="1"/>
  <c r="D75" i="2"/>
  <c r="AD315" i="2"/>
  <c r="V25" i="3" s="1"/>
  <c r="AI315" i="2"/>
  <c r="AA25" i="3" s="1"/>
  <c r="AH315" i="2"/>
  <c r="Z25" i="3" s="1"/>
  <c r="AB315" i="2"/>
  <c r="T25" i="3" s="1"/>
  <c r="D314" i="2"/>
  <c r="T315" i="2"/>
  <c r="S56" i="1" s="1"/>
  <c r="AI113" i="2"/>
  <c r="M21" i="3" s="1"/>
  <c r="AH113" i="2"/>
  <c r="L21" i="3" s="1"/>
  <c r="Z113" i="2"/>
  <c r="D21" i="3" s="1"/>
  <c r="D112" i="2"/>
  <c r="F113" i="2"/>
  <c r="E23" i="1" s="1"/>
  <c r="D111" i="2"/>
  <c r="AH342" i="2"/>
  <c r="Z29" i="3" s="1"/>
  <c r="Z342" i="2"/>
  <c r="R29" i="3" s="1"/>
  <c r="AH236" i="2"/>
  <c r="Z9" i="3" s="1"/>
  <c r="AD236" i="2"/>
  <c r="V9" i="3" s="1"/>
  <c r="D142" i="2"/>
  <c r="M20" i="1"/>
  <c r="G342" i="2"/>
  <c r="F60" i="1" s="1"/>
  <c r="D341" i="2"/>
  <c r="D255" i="2"/>
  <c r="E236" i="2"/>
  <c r="D40" i="1" s="1"/>
  <c r="F236" i="2"/>
  <c r="E40" i="1" s="1"/>
  <c r="G236" i="2"/>
  <c r="F40" i="1" s="1"/>
  <c r="H236" i="2"/>
  <c r="G40" i="1" s="1"/>
  <c r="I236" i="2"/>
  <c r="H40" i="1" s="1"/>
  <c r="J236" i="2"/>
  <c r="I40" i="1" s="1"/>
  <c r="K236" i="2"/>
  <c r="J40" i="1" s="1"/>
  <c r="L236" i="2"/>
  <c r="K40" i="1" s="1"/>
  <c r="M236" i="2"/>
  <c r="L40" i="1" s="1"/>
  <c r="N236" i="2"/>
  <c r="M40" i="1" s="1"/>
  <c r="O236" i="2"/>
  <c r="N40" i="1" s="1"/>
  <c r="P236" i="2"/>
  <c r="O40" i="1" s="1"/>
  <c r="Q236" i="2"/>
  <c r="P40" i="1" s="1"/>
  <c r="R236" i="2"/>
  <c r="Q40" i="1" s="1"/>
  <c r="S236" i="2"/>
  <c r="R40" i="1" s="1"/>
  <c r="T236" i="2"/>
  <c r="S40" i="1" s="1"/>
  <c r="X236" i="2"/>
  <c r="W40" i="1" s="1"/>
  <c r="V236" i="2"/>
  <c r="U40" i="1" s="1"/>
  <c r="D87" i="2"/>
  <c r="L29" i="3"/>
  <c r="D29" i="3"/>
  <c r="D170" i="2"/>
  <c r="N31" i="1"/>
  <c r="K31" i="1"/>
  <c r="E73" i="2"/>
  <c r="D18" i="1" s="1"/>
  <c r="F73" i="2"/>
  <c r="E18" i="1" s="1"/>
  <c r="G73" i="2"/>
  <c r="F18" i="1" s="1"/>
  <c r="H73" i="2"/>
  <c r="G18" i="1" s="1"/>
  <c r="I73" i="2"/>
  <c r="H18" i="1" s="1"/>
  <c r="J73" i="2"/>
  <c r="I18" i="1" s="1"/>
  <c r="K73" i="2"/>
  <c r="J18" i="1" s="1"/>
  <c r="L73" i="2"/>
  <c r="K18" i="1" s="1"/>
  <c r="M73" i="2"/>
  <c r="L18" i="1" s="1"/>
  <c r="N73" i="2"/>
  <c r="M18" i="1" s="1"/>
  <c r="O73" i="2"/>
  <c r="N18" i="1" s="1"/>
  <c r="P73" i="2"/>
  <c r="O18" i="1" s="1"/>
  <c r="Q73" i="2"/>
  <c r="P18" i="1" s="1"/>
  <c r="R73" i="2"/>
  <c r="Q18" i="1" s="1"/>
  <c r="S73" i="2"/>
  <c r="R18" i="1" s="1"/>
  <c r="V73" i="2"/>
  <c r="U18" i="1" s="1"/>
  <c r="X73" i="2"/>
  <c r="W18" i="1" s="1"/>
  <c r="E48" i="2"/>
  <c r="D13" i="1" s="1"/>
  <c r="F48" i="2"/>
  <c r="E13" i="1" s="1"/>
  <c r="G48" i="2"/>
  <c r="F13" i="1" s="1"/>
  <c r="H48" i="2"/>
  <c r="G13" i="1" s="1"/>
  <c r="J48" i="2"/>
  <c r="I13" i="1" s="1"/>
  <c r="K48" i="2"/>
  <c r="J13" i="1" s="1"/>
  <c r="L48" i="2"/>
  <c r="K13" i="1" s="1"/>
  <c r="M48" i="2"/>
  <c r="L13" i="1" s="1"/>
  <c r="N48" i="2"/>
  <c r="M13" i="1" s="1"/>
  <c r="O48" i="2"/>
  <c r="N13" i="1" s="1"/>
  <c r="P48" i="2"/>
  <c r="O13" i="1" s="1"/>
  <c r="Q48" i="2"/>
  <c r="P13" i="1" s="1"/>
  <c r="R48" i="2"/>
  <c r="Q13" i="1" s="1"/>
  <c r="S48" i="2"/>
  <c r="R13" i="1" s="1"/>
  <c r="T48" i="2"/>
  <c r="S13" i="1" s="1"/>
  <c r="V48" i="2"/>
  <c r="U13" i="1" s="1"/>
  <c r="X48" i="2"/>
  <c r="W13" i="1" s="1"/>
  <c r="F54" i="2"/>
  <c r="E14" i="1" s="1"/>
  <c r="G54" i="2"/>
  <c r="F14" i="1" s="1"/>
  <c r="H54" i="2"/>
  <c r="G14" i="1" s="1"/>
  <c r="I54" i="2"/>
  <c r="H14" i="1" s="1"/>
  <c r="J54" i="2"/>
  <c r="I14" i="1" s="1"/>
  <c r="K54" i="2"/>
  <c r="J14" i="1" s="1"/>
  <c r="L54" i="2"/>
  <c r="K14" i="1" s="1"/>
  <c r="M54" i="2"/>
  <c r="L14" i="1" s="1"/>
  <c r="N54" i="2"/>
  <c r="M14" i="1" s="1"/>
  <c r="O54" i="2"/>
  <c r="N14" i="1" s="1"/>
  <c r="P54" i="2"/>
  <c r="O14" i="1" s="1"/>
  <c r="Q54" i="2"/>
  <c r="P14" i="1" s="1"/>
  <c r="R54" i="2"/>
  <c r="Q14" i="1" s="1"/>
  <c r="S54" i="2"/>
  <c r="R14" i="1" s="1"/>
  <c r="T54" i="2"/>
  <c r="S14" i="1" s="1"/>
  <c r="V54" i="2"/>
  <c r="U14" i="1" s="1"/>
  <c r="X54" i="2"/>
  <c r="W14" i="1" s="1"/>
  <c r="E59" i="2"/>
  <c r="D15" i="1" s="1"/>
  <c r="F59" i="2"/>
  <c r="E15" i="1" s="1"/>
  <c r="G59" i="2"/>
  <c r="F15" i="1" s="1"/>
  <c r="H59" i="2"/>
  <c r="G15" i="1" s="1"/>
  <c r="I59" i="2"/>
  <c r="H15" i="1" s="1"/>
  <c r="J59" i="2"/>
  <c r="I15" i="1" s="1"/>
  <c r="K59" i="2"/>
  <c r="J15" i="1" s="1"/>
  <c r="L59" i="2"/>
  <c r="K15" i="1" s="1"/>
  <c r="M59" i="2"/>
  <c r="L15" i="1" s="1"/>
  <c r="N59" i="2"/>
  <c r="M15" i="1" s="1"/>
  <c r="O59" i="2"/>
  <c r="N15" i="1" s="1"/>
  <c r="P59" i="2"/>
  <c r="O15" i="1" s="1"/>
  <c r="Q59" i="2"/>
  <c r="P15" i="1" s="1"/>
  <c r="R59" i="2"/>
  <c r="Q15" i="1" s="1"/>
  <c r="S59" i="2"/>
  <c r="R15" i="1" s="1"/>
  <c r="T59" i="2"/>
  <c r="S15" i="1" s="1"/>
  <c r="V59" i="2"/>
  <c r="U15" i="1" s="1"/>
  <c r="X59" i="2"/>
  <c r="W15" i="1" s="1"/>
  <c r="E66" i="2"/>
  <c r="D17" i="1" s="1"/>
  <c r="F66" i="2"/>
  <c r="E17" i="1" s="1"/>
  <c r="G66" i="2"/>
  <c r="F17" i="1" s="1"/>
  <c r="H66" i="2"/>
  <c r="G17" i="1" s="1"/>
  <c r="I66" i="2"/>
  <c r="H17" i="1" s="1"/>
  <c r="J66" i="2"/>
  <c r="I17" i="1" s="1"/>
  <c r="K66" i="2"/>
  <c r="J17" i="1" s="1"/>
  <c r="L66" i="2"/>
  <c r="K17" i="1" s="1"/>
  <c r="M66" i="2"/>
  <c r="N66" i="2"/>
  <c r="M17" i="1" s="1"/>
  <c r="O66" i="2"/>
  <c r="N17" i="1" s="1"/>
  <c r="P66" i="2"/>
  <c r="O17" i="1" s="1"/>
  <c r="Q66" i="2"/>
  <c r="P17" i="1" s="1"/>
  <c r="R66" i="2"/>
  <c r="Q17" i="1" s="1"/>
  <c r="S66" i="2"/>
  <c r="R17" i="1" s="1"/>
  <c r="T66" i="2"/>
  <c r="S17" i="1" s="1"/>
  <c r="V66" i="2"/>
  <c r="U17" i="1" s="1"/>
  <c r="X66" i="2"/>
  <c r="W17" i="1" s="1"/>
  <c r="E97" i="2"/>
  <c r="D21" i="1" s="1"/>
  <c r="F97" i="2"/>
  <c r="E21" i="1" s="1"/>
  <c r="G97" i="2"/>
  <c r="F21" i="1" s="1"/>
  <c r="H97" i="2"/>
  <c r="G21" i="1" s="1"/>
  <c r="I97" i="2"/>
  <c r="H21" i="1" s="1"/>
  <c r="J97" i="2"/>
  <c r="I21" i="1" s="1"/>
  <c r="K97" i="2"/>
  <c r="J21" i="1" s="1"/>
  <c r="L97" i="2"/>
  <c r="M97" i="2"/>
  <c r="L21" i="1" s="1"/>
  <c r="N97" i="2"/>
  <c r="M21" i="1" s="1"/>
  <c r="O97" i="2"/>
  <c r="N21" i="1" s="1"/>
  <c r="P97" i="2"/>
  <c r="O21" i="1" s="1"/>
  <c r="Q97" i="2"/>
  <c r="P21" i="1" s="1"/>
  <c r="R97" i="2"/>
  <c r="Q21" i="1" s="1"/>
  <c r="S97" i="2"/>
  <c r="R21" i="1" s="1"/>
  <c r="T97" i="2"/>
  <c r="S21" i="1" s="1"/>
  <c r="V97" i="2"/>
  <c r="U21" i="1" s="1"/>
  <c r="X97" i="2"/>
  <c r="W21" i="1" s="1"/>
  <c r="H113" i="2"/>
  <c r="G23" i="1" s="1"/>
  <c r="I113" i="2"/>
  <c r="H23" i="1" s="1"/>
  <c r="J113" i="2"/>
  <c r="I23" i="1" s="1"/>
  <c r="K113" i="2"/>
  <c r="J23" i="1" s="1"/>
  <c r="L113" i="2"/>
  <c r="K23" i="1" s="1"/>
  <c r="M113" i="2"/>
  <c r="L23" i="1" s="1"/>
  <c r="N113" i="2"/>
  <c r="M23" i="1" s="1"/>
  <c r="O113" i="2"/>
  <c r="N23" i="1" s="1"/>
  <c r="P113" i="2"/>
  <c r="O23" i="1" s="1"/>
  <c r="Q113" i="2"/>
  <c r="P23" i="1" s="1"/>
  <c r="R113" i="2"/>
  <c r="Q23" i="1" s="1"/>
  <c r="S113" i="2"/>
  <c r="R23" i="1" s="1"/>
  <c r="T113" i="2"/>
  <c r="S23" i="1" s="1"/>
  <c r="V113" i="2"/>
  <c r="U23" i="1" s="1"/>
  <c r="X113" i="2"/>
  <c r="W23" i="1" s="1"/>
  <c r="E115" i="2"/>
  <c r="D24" i="1" s="1"/>
  <c r="F115" i="2"/>
  <c r="E24" i="1" s="1"/>
  <c r="G115" i="2"/>
  <c r="F24" i="1" s="1"/>
  <c r="H115" i="2"/>
  <c r="G24" i="1" s="1"/>
  <c r="I115" i="2"/>
  <c r="H24" i="1" s="1"/>
  <c r="J115" i="2"/>
  <c r="I24" i="1" s="1"/>
  <c r="K115" i="2"/>
  <c r="J24" i="1" s="1"/>
  <c r="L115" i="2"/>
  <c r="K24" i="1" s="1"/>
  <c r="M115" i="2"/>
  <c r="L24" i="1" s="1"/>
  <c r="N115" i="2"/>
  <c r="M24" i="1" s="1"/>
  <c r="O115" i="2"/>
  <c r="N24" i="1" s="1"/>
  <c r="P115" i="2"/>
  <c r="O24" i="1" s="1"/>
  <c r="Q115" i="2"/>
  <c r="P24" i="1" s="1"/>
  <c r="R115" i="2"/>
  <c r="Q24" i="1" s="1"/>
  <c r="S115" i="2"/>
  <c r="R24" i="1" s="1"/>
  <c r="T115" i="2"/>
  <c r="S24" i="1" s="1"/>
  <c r="V115" i="2"/>
  <c r="U24" i="1" s="1"/>
  <c r="X115" i="2"/>
  <c r="W24" i="1" s="1"/>
  <c r="E119" i="2"/>
  <c r="D25" i="1" s="1"/>
  <c r="F119" i="2"/>
  <c r="E25" i="1" s="1"/>
  <c r="G119" i="2"/>
  <c r="F25" i="1" s="1"/>
  <c r="H119" i="2"/>
  <c r="G25" i="1" s="1"/>
  <c r="I119" i="2"/>
  <c r="H25" i="1" s="1"/>
  <c r="J119" i="2"/>
  <c r="I25" i="1" s="1"/>
  <c r="K119" i="2"/>
  <c r="J25" i="1" s="1"/>
  <c r="L119" i="2"/>
  <c r="K25" i="1" s="1"/>
  <c r="M119" i="2"/>
  <c r="L25" i="1" s="1"/>
  <c r="N119" i="2"/>
  <c r="M25" i="1" s="1"/>
  <c r="O119" i="2"/>
  <c r="N25" i="1" s="1"/>
  <c r="P119" i="2"/>
  <c r="O25" i="1" s="1"/>
  <c r="Q119" i="2"/>
  <c r="P25" i="1" s="1"/>
  <c r="R119" i="2"/>
  <c r="Q25" i="1" s="1"/>
  <c r="S119" i="2"/>
  <c r="R25" i="1" s="1"/>
  <c r="T119" i="2"/>
  <c r="S25" i="1" s="1"/>
  <c r="V119" i="2"/>
  <c r="U25" i="1" s="1"/>
  <c r="X119" i="2"/>
  <c r="W25" i="1" s="1"/>
  <c r="M29" i="1"/>
  <c r="U29" i="1"/>
  <c r="E31" i="1"/>
  <c r="F31" i="1"/>
  <c r="G31" i="1"/>
  <c r="H31" i="1"/>
  <c r="I31" i="1"/>
  <c r="J31" i="1"/>
  <c r="L31" i="1"/>
  <c r="M31" i="1"/>
  <c r="O31" i="1"/>
  <c r="P31" i="1"/>
  <c r="Q31" i="1"/>
  <c r="R31" i="1"/>
  <c r="S31" i="1"/>
  <c r="U31" i="1"/>
  <c r="W31" i="1"/>
  <c r="E176" i="2"/>
  <c r="D32" i="1" s="1"/>
  <c r="F176" i="2"/>
  <c r="E32" i="1" s="1"/>
  <c r="G176" i="2"/>
  <c r="F32" i="1" s="1"/>
  <c r="H176" i="2"/>
  <c r="G32" i="1" s="1"/>
  <c r="I176" i="2"/>
  <c r="H32" i="1" s="1"/>
  <c r="J176" i="2"/>
  <c r="I32" i="1" s="1"/>
  <c r="K176" i="2"/>
  <c r="J32" i="1" s="1"/>
  <c r="L176" i="2"/>
  <c r="K32" i="1" s="1"/>
  <c r="M176" i="2"/>
  <c r="L32" i="1" s="1"/>
  <c r="N176" i="2"/>
  <c r="M32" i="1" s="1"/>
  <c r="O176" i="2"/>
  <c r="N32" i="1" s="1"/>
  <c r="P176" i="2"/>
  <c r="O32" i="1" s="1"/>
  <c r="Q176" i="2"/>
  <c r="P32" i="1" s="1"/>
  <c r="R176" i="2"/>
  <c r="Q32" i="1" s="1"/>
  <c r="S176" i="2"/>
  <c r="R32" i="1" s="1"/>
  <c r="T176" i="2"/>
  <c r="S32" i="1" s="1"/>
  <c r="V176" i="2"/>
  <c r="U32" i="1" s="1"/>
  <c r="X176" i="2"/>
  <c r="W32" i="1" s="1"/>
  <c r="E185" i="2"/>
  <c r="D33" i="1" s="1"/>
  <c r="F185" i="2"/>
  <c r="G185" i="2"/>
  <c r="F33" i="1" s="1"/>
  <c r="H185" i="2"/>
  <c r="G33" i="1" s="1"/>
  <c r="I185" i="2"/>
  <c r="H33" i="1" s="1"/>
  <c r="J185" i="2"/>
  <c r="I33" i="1" s="1"/>
  <c r="K185" i="2"/>
  <c r="J33" i="1" s="1"/>
  <c r="L185" i="2"/>
  <c r="K33" i="1" s="1"/>
  <c r="M185" i="2"/>
  <c r="L33" i="1" s="1"/>
  <c r="N185" i="2"/>
  <c r="M33" i="1" s="1"/>
  <c r="O185" i="2"/>
  <c r="N33" i="1" s="1"/>
  <c r="P185" i="2"/>
  <c r="O33" i="1" s="1"/>
  <c r="Q185" i="2"/>
  <c r="P33" i="1" s="1"/>
  <c r="R185" i="2"/>
  <c r="Q33" i="1" s="1"/>
  <c r="S185" i="2"/>
  <c r="R33" i="1" s="1"/>
  <c r="T185" i="2"/>
  <c r="S33" i="1" s="1"/>
  <c r="V185" i="2"/>
  <c r="U33" i="1" s="1"/>
  <c r="X185" i="2"/>
  <c r="W33" i="1" s="1"/>
  <c r="E207" i="2"/>
  <c r="F207" i="2"/>
  <c r="E35" i="1" s="1"/>
  <c r="I207" i="2"/>
  <c r="H35" i="1" s="1"/>
  <c r="J207" i="2"/>
  <c r="I35" i="1" s="1"/>
  <c r="K207" i="2"/>
  <c r="J35" i="1" s="1"/>
  <c r="M207" i="2"/>
  <c r="L35" i="1" s="1"/>
  <c r="N207" i="2"/>
  <c r="M35" i="1" s="1"/>
  <c r="O207" i="2"/>
  <c r="N35" i="1" s="1"/>
  <c r="P207" i="2"/>
  <c r="O35" i="1" s="1"/>
  <c r="Q207" i="2"/>
  <c r="P35" i="1" s="1"/>
  <c r="R207" i="2"/>
  <c r="Q35" i="1" s="1"/>
  <c r="S207" i="2"/>
  <c r="R35" i="1" s="1"/>
  <c r="T207" i="2"/>
  <c r="S35" i="1" s="1"/>
  <c r="V207" i="2"/>
  <c r="U35" i="1" s="1"/>
  <c r="X207" i="2"/>
  <c r="W35" i="1" s="1"/>
  <c r="E214" i="2"/>
  <c r="D37" i="1" s="1"/>
  <c r="F214" i="2"/>
  <c r="E37" i="1" s="1"/>
  <c r="G214" i="2"/>
  <c r="F37" i="1" s="1"/>
  <c r="H214" i="2"/>
  <c r="G37" i="1" s="1"/>
  <c r="I214" i="2"/>
  <c r="H37" i="1" s="1"/>
  <c r="J214" i="2"/>
  <c r="I37" i="1" s="1"/>
  <c r="K214" i="2"/>
  <c r="J37" i="1" s="1"/>
  <c r="L214" i="2"/>
  <c r="K37" i="1" s="1"/>
  <c r="M214" i="2"/>
  <c r="L37" i="1" s="1"/>
  <c r="N214" i="2"/>
  <c r="M37" i="1" s="1"/>
  <c r="O214" i="2"/>
  <c r="N37" i="1" s="1"/>
  <c r="P214" i="2"/>
  <c r="O37" i="1" s="1"/>
  <c r="Q214" i="2"/>
  <c r="P37" i="1" s="1"/>
  <c r="R214" i="2"/>
  <c r="Q37" i="1" s="1"/>
  <c r="S214" i="2"/>
  <c r="R37" i="1" s="1"/>
  <c r="T214" i="2"/>
  <c r="S37" i="1" s="1"/>
  <c r="V214" i="2"/>
  <c r="U37" i="1" s="1"/>
  <c r="X214" i="2"/>
  <c r="X37" i="1" s="1"/>
  <c r="E217" i="2"/>
  <c r="D38" i="1" s="1"/>
  <c r="F217" i="2"/>
  <c r="E38" i="1" s="1"/>
  <c r="G217" i="2"/>
  <c r="F38" i="1" s="1"/>
  <c r="H217" i="2"/>
  <c r="G38" i="1" s="1"/>
  <c r="I217" i="2"/>
  <c r="H38" i="1" s="1"/>
  <c r="J217" i="2"/>
  <c r="I38" i="1" s="1"/>
  <c r="K217" i="2"/>
  <c r="J38" i="1" s="1"/>
  <c r="L217" i="2"/>
  <c r="K38" i="1" s="1"/>
  <c r="M217" i="2"/>
  <c r="L38" i="1" s="1"/>
  <c r="N217" i="2"/>
  <c r="M38" i="1" s="1"/>
  <c r="O217" i="2"/>
  <c r="N38" i="1" s="1"/>
  <c r="P217" i="2"/>
  <c r="O38" i="1" s="1"/>
  <c r="Q217" i="2"/>
  <c r="P38" i="1" s="1"/>
  <c r="R217" i="2"/>
  <c r="Q38" i="1" s="1"/>
  <c r="S217" i="2"/>
  <c r="R38" i="1" s="1"/>
  <c r="T217" i="2"/>
  <c r="S38" i="1" s="1"/>
  <c r="V217" i="2"/>
  <c r="U38" i="1" s="1"/>
  <c r="X217" i="2"/>
  <c r="W38" i="1" s="1"/>
  <c r="E39" i="1"/>
  <c r="E239" i="2"/>
  <c r="D41" i="1" s="1"/>
  <c r="F239" i="2"/>
  <c r="E41" i="1" s="1"/>
  <c r="G239" i="2"/>
  <c r="F41" i="1" s="1"/>
  <c r="H239" i="2"/>
  <c r="G41" i="1" s="1"/>
  <c r="I239" i="2"/>
  <c r="H41" i="1" s="1"/>
  <c r="J239" i="2"/>
  <c r="I41" i="1" s="1"/>
  <c r="K239" i="2"/>
  <c r="J41" i="1" s="1"/>
  <c r="L239" i="2"/>
  <c r="K41" i="1" s="1"/>
  <c r="M239" i="2"/>
  <c r="L41" i="1" s="1"/>
  <c r="N239" i="2"/>
  <c r="M41" i="1" s="1"/>
  <c r="O239" i="2"/>
  <c r="N41" i="1" s="1"/>
  <c r="P239" i="2"/>
  <c r="O41" i="1" s="1"/>
  <c r="Q239" i="2"/>
  <c r="P41" i="1" s="1"/>
  <c r="R239" i="2"/>
  <c r="Q41" i="1" s="1"/>
  <c r="S239" i="2"/>
  <c r="R41" i="1" s="1"/>
  <c r="T239" i="2"/>
  <c r="S41" i="1" s="1"/>
  <c r="V239" i="2"/>
  <c r="U41" i="1" s="1"/>
  <c r="X239" i="2"/>
  <c r="X41" i="1" s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U42" i="1"/>
  <c r="W42" i="1"/>
  <c r="V245" i="2"/>
  <c r="U43" i="1" s="1"/>
  <c r="X245" i="2"/>
  <c r="W43" i="1" s="1"/>
  <c r="E247" i="2"/>
  <c r="D44" i="1" s="1"/>
  <c r="F247" i="2"/>
  <c r="E44" i="1" s="1"/>
  <c r="G247" i="2"/>
  <c r="F44" i="1" s="1"/>
  <c r="H247" i="2"/>
  <c r="G44" i="1" s="1"/>
  <c r="I247" i="2"/>
  <c r="H44" i="1" s="1"/>
  <c r="J247" i="2"/>
  <c r="I44" i="1" s="1"/>
  <c r="K247" i="2"/>
  <c r="J44" i="1" s="1"/>
  <c r="L247" i="2"/>
  <c r="K44" i="1" s="1"/>
  <c r="M247" i="2"/>
  <c r="L44" i="1" s="1"/>
  <c r="N247" i="2"/>
  <c r="M44" i="1" s="1"/>
  <c r="O247" i="2"/>
  <c r="N44" i="1" s="1"/>
  <c r="P247" i="2"/>
  <c r="O44" i="1" s="1"/>
  <c r="Q247" i="2"/>
  <c r="P44" i="1" s="1"/>
  <c r="R247" i="2"/>
  <c r="Q44" i="1" s="1"/>
  <c r="S247" i="2"/>
  <c r="R44" i="1" s="1"/>
  <c r="T247" i="2"/>
  <c r="S44" i="1" s="1"/>
  <c r="V247" i="2"/>
  <c r="U44" i="1" s="1"/>
  <c r="X247" i="2"/>
  <c r="W44" i="1" s="1"/>
  <c r="E264" i="2"/>
  <c r="D47" i="1" s="1"/>
  <c r="F264" i="2"/>
  <c r="E47" i="1" s="1"/>
  <c r="G264" i="2"/>
  <c r="F47" i="1" s="1"/>
  <c r="H264" i="2"/>
  <c r="G47" i="1" s="1"/>
  <c r="I264" i="2"/>
  <c r="H47" i="1" s="1"/>
  <c r="J264" i="2"/>
  <c r="I47" i="1" s="1"/>
  <c r="K264" i="2"/>
  <c r="J47" i="1" s="1"/>
  <c r="L264" i="2"/>
  <c r="K47" i="1" s="1"/>
  <c r="M264" i="2"/>
  <c r="L47" i="1" s="1"/>
  <c r="N264" i="2"/>
  <c r="M47" i="1" s="1"/>
  <c r="O264" i="2"/>
  <c r="N47" i="1" s="1"/>
  <c r="P264" i="2"/>
  <c r="O47" i="1" s="1"/>
  <c r="Q264" i="2"/>
  <c r="P47" i="1" s="1"/>
  <c r="R264" i="2"/>
  <c r="Q47" i="1" s="1"/>
  <c r="S264" i="2"/>
  <c r="R47" i="1" s="1"/>
  <c r="T264" i="2"/>
  <c r="S47" i="1" s="1"/>
  <c r="V264" i="2"/>
  <c r="U47" i="1" s="1"/>
  <c r="X264" i="2"/>
  <c r="W47" i="1" s="1"/>
  <c r="E268" i="2"/>
  <c r="D48" i="1" s="1"/>
  <c r="F268" i="2"/>
  <c r="E48" i="1" s="1"/>
  <c r="G268" i="2"/>
  <c r="F48" i="1" s="1"/>
  <c r="H268" i="2"/>
  <c r="G48" i="1" s="1"/>
  <c r="I268" i="2"/>
  <c r="H48" i="1" s="1"/>
  <c r="J268" i="2"/>
  <c r="I48" i="1" s="1"/>
  <c r="K268" i="2"/>
  <c r="J48" i="1" s="1"/>
  <c r="L268" i="2"/>
  <c r="K48" i="1" s="1"/>
  <c r="M268" i="2"/>
  <c r="L48" i="1" s="1"/>
  <c r="N268" i="2"/>
  <c r="M48" i="1" s="1"/>
  <c r="O268" i="2"/>
  <c r="N48" i="1" s="1"/>
  <c r="P268" i="2"/>
  <c r="O48" i="1" s="1"/>
  <c r="Q268" i="2"/>
  <c r="P48" i="1" s="1"/>
  <c r="R268" i="2"/>
  <c r="Q48" i="1" s="1"/>
  <c r="S268" i="2"/>
  <c r="R48" i="1" s="1"/>
  <c r="T268" i="2"/>
  <c r="S48" i="1" s="1"/>
  <c r="V268" i="2"/>
  <c r="U48" i="1" s="1"/>
  <c r="X268" i="2"/>
  <c r="W48" i="1" s="1"/>
  <c r="E272" i="2"/>
  <c r="D49" i="1" s="1"/>
  <c r="F272" i="2"/>
  <c r="E49" i="1" s="1"/>
  <c r="G272" i="2"/>
  <c r="F49" i="1" s="1"/>
  <c r="H272" i="2"/>
  <c r="G49" i="1" s="1"/>
  <c r="I272" i="2"/>
  <c r="H49" i="1" s="1"/>
  <c r="J272" i="2"/>
  <c r="I49" i="1" s="1"/>
  <c r="K272" i="2"/>
  <c r="J49" i="1" s="1"/>
  <c r="L272" i="2"/>
  <c r="K49" i="1" s="1"/>
  <c r="M272" i="2"/>
  <c r="L49" i="1" s="1"/>
  <c r="N272" i="2"/>
  <c r="M49" i="1" s="1"/>
  <c r="O272" i="2"/>
  <c r="N49" i="1" s="1"/>
  <c r="P272" i="2"/>
  <c r="O49" i="1" s="1"/>
  <c r="Q272" i="2"/>
  <c r="P49" i="1" s="1"/>
  <c r="R272" i="2"/>
  <c r="Q49" i="1" s="1"/>
  <c r="S272" i="2"/>
  <c r="R49" i="1" s="1"/>
  <c r="T272" i="2"/>
  <c r="S49" i="1" s="1"/>
  <c r="V272" i="2"/>
  <c r="U49" i="1" s="1"/>
  <c r="X272" i="2"/>
  <c r="W49" i="1" s="1"/>
  <c r="D50" i="1"/>
  <c r="E50" i="1"/>
  <c r="F50" i="1"/>
  <c r="G50" i="1"/>
  <c r="H50" i="1"/>
  <c r="E303" i="2"/>
  <c r="D54" i="1" s="1"/>
  <c r="F303" i="2"/>
  <c r="E54" i="1" s="1"/>
  <c r="G303" i="2"/>
  <c r="F54" i="1" s="1"/>
  <c r="H303" i="2"/>
  <c r="G54" i="1" s="1"/>
  <c r="I303" i="2"/>
  <c r="H54" i="1" s="1"/>
  <c r="J303" i="2"/>
  <c r="I54" i="1" s="1"/>
  <c r="K303" i="2"/>
  <c r="J54" i="1" s="1"/>
  <c r="L303" i="2"/>
  <c r="K54" i="1" s="1"/>
  <c r="M303" i="2"/>
  <c r="L54" i="1" s="1"/>
  <c r="N303" i="2"/>
  <c r="M54" i="1" s="1"/>
  <c r="O303" i="2"/>
  <c r="N54" i="1" s="1"/>
  <c r="P303" i="2"/>
  <c r="O54" i="1" s="1"/>
  <c r="Q303" i="2"/>
  <c r="P54" i="1" s="1"/>
  <c r="R303" i="2"/>
  <c r="S303" i="2"/>
  <c r="R54" i="1" s="1"/>
  <c r="T303" i="2"/>
  <c r="S54" i="1" s="1"/>
  <c r="V303" i="2"/>
  <c r="U54" i="1" s="1"/>
  <c r="X303" i="2"/>
  <c r="W54" i="1" s="1"/>
  <c r="E309" i="2"/>
  <c r="D55" i="1" s="1"/>
  <c r="F309" i="2"/>
  <c r="E55" i="1" s="1"/>
  <c r="G309" i="2"/>
  <c r="F55" i="1" s="1"/>
  <c r="H309" i="2"/>
  <c r="G55" i="1" s="1"/>
  <c r="I309" i="2"/>
  <c r="H55" i="1" s="1"/>
  <c r="J309" i="2"/>
  <c r="I55" i="1" s="1"/>
  <c r="K309" i="2"/>
  <c r="J55" i="1" s="1"/>
  <c r="L309" i="2"/>
  <c r="K55" i="1" s="1"/>
  <c r="M309" i="2"/>
  <c r="L55" i="1" s="1"/>
  <c r="N309" i="2"/>
  <c r="M55" i="1" s="1"/>
  <c r="O309" i="2"/>
  <c r="N55" i="1" s="1"/>
  <c r="P309" i="2"/>
  <c r="O55" i="1" s="1"/>
  <c r="Q309" i="2"/>
  <c r="P55" i="1" s="1"/>
  <c r="R309" i="2"/>
  <c r="Q55" i="1" s="1"/>
  <c r="S309" i="2"/>
  <c r="R55" i="1" s="1"/>
  <c r="T309" i="2"/>
  <c r="S55" i="1" s="1"/>
  <c r="V309" i="2"/>
  <c r="U55" i="1" s="1"/>
  <c r="X309" i="2"/>
  <c r="W55" i="1" s="1"/>
  <c r="E315" i="2"/>
  <c r="D56" i="1" s="1"/>
  <c r="F315" i="2"/>
  <c r="E56" i="1" s="1"/>
  <c r="G315" i="2"/>
  <c r="F56" i="1" s="1"/>
  <c r="H315" i="2"/>
  <c r="G56" i="1" s="1"/>
  <c r="I315" i="2"/>
  <c r="H56" i="1" s="1"/>
  <c r="J315" i="2"/>
  <c r="I56" i="1" s="1"/>
  <c r="K315" i="2"/>
  <c r="J56" i="1" s="1"/>
  <c r="L315" i="2"/>
  <c r="K56" i="1" s="1"/>
  <c r="M315" i="2"/>
  <c r="L56" i="1" s="1"/>
  <c r="N315" i="2"/>
  <c r="M56" i="1" s="1"/>
  <c r="O315" i="2"/>
  <c r="N56" i="1" s="1"/>
  <c r="P315" i="2"/>
  <c r="O56" i="1" s="1"/>
  <c r="Q315" i="2"/>
  <c r="P56" i="1" s="1"/>
  <c r="R315" i="2"/>
  <c r="Q56" i="1" s="1"/>
  <c r="S315" i="2"/>
  <c r="R56" i="1" s="1"/>
  <c r="V315" i="2"/>
  <c r="U56" i="1" s="1"/>
  <c r="X315" i="2"/>
  <c r="W56" i="1" s="1"/>
  <c r="E323" i="2"/>
  <c r="D57" i="1" s="1"/>
  <c r="F323" i="2"/>
  <c r="E57" i="1" s="1"/>
  <c r="G323" i="2"/>
  <c r="F57" i="1" s="1"/>
  <c r="H323" i="2"/>
  <c r="G57" i="1" s="1"/>
  <c r="I323" i="2"/>
  <c r="H57" i="1" s="1"/>
  <c r="L323" i="2"/>
  <c r="K57" i="1" s="1"/>
  <c r="M323" i="2"/>
  <c r="L57" i="1" s="1"/>
  <c r="N323" i="2"/>
  <c r="M57" i="1" s="1"/>
  <c r="O323" i="2"/>
  <c r="N57" i="1" s="1"/>
  <c r="P323" i="2"/>
  <c r="O57" i="1" s="1"/>
  <c r="Q323" i="2"/>
  <c r="P57" i="1" s="1"/>
  <c r="R323" i="2"/>
  <c r="Q57" i="1" s="1"/>
  <c r="S323" i="2"/>
  <c r="R57" i="1" s="1"/>
  <c r="T323" i="2"/>
  <c r="S57" i="1" s="1"/>
  <c r="V323" i="2"/>
  <c r="U57" i="1" s="1"/>
  <c r="X323" i="2"/>
  <c r="W57" i="1" s="1"/>
  <c r="F342" i="2"/>
  <c r="E60" i="1" s="1"/>
  <c r="K342" i="2"/>
  <c r="J60" i="1" s="1"/>
  <c r="L342" i="2"/>
  <c r="K60" i="1" s="1"/>
  <c r="M342" i="2"/>
  <c r="L60" i="1" s="1"/>
  <c r="N342" i="2"/>
  <c r="M60" i="1" s="1"/>
  <c r="O342" i="2"/>
  <c r="N60" i="1" s="1"/>
  <c r="P342" i="2"/>
  <c r="O60" i="1" s="1"/>
  <c r="Q342" i="2"/>
  <c r="P60" i="1" s="1"/>
  <c r="R342" i="2"/>
  <c r="Q60" i="1" s="1"/>
  <c r="S342" i="2"/>
  <c r="R60" i="1" s="1"/>
  <c r="T342" i="2"/>
  <c r="S60" i="1" s="1"/>
  <c r="V342" i="2"/>
  <c r="U60" i="1" s="1"/>
  <c r="X342" i="2"/>
  <c r="W60" i="1" s="1"/>
  <c r="D24" i="2"/>
  <c r="D25" i="2"/>
  <c r="D26" i="2"/>
  <c r="D27" i="2"/>
  <c r="D28" i="2"/>
  <c r="D31" i="2"/>
  <c r="D32" i="2"/>
  <c r="D33" i="2"/>
  <c r="D34" i="2"/>
  <c r="D35" i="2"/>
  <c r="D36" i="2"/>
  <c r="D40" i="2"/>
  <c r="D41" i="2"/>
  <c r="D47" i="2"/>
  <c r="Z48" i="2"/>
  <c r="D11" i="3" s="1"/>
  <c r="AA48" i="2"/>
  <c r="E11" i="3" s="1"/>
  <c r="AC48" i="2"/>
  <c r="G11" i="3" s="1"/>
  <c r="AB48" i="2"/>
  <c r="F11" i="3" s="1"/>
  <c r="AD48" i="2"/>
  <c r="H11" i="3" s="1"/>
  <c r="AF48" i="2"/>
  <c r="J11" i="3" s="1"/>
  <c r="AG48" i="2"/>
  <c r="K11" i="3" s="1"/>
  <c r="AH48" i="2"/>
  <c r="L11" i="3" s="1"/>
  <c r="AI48" i="2"/>
  <c r="M11" i="3" s="1"/>
  <c r="AJ48" i="2"/>
  <c r="N11" i="3" s="1"/>
  <c r="D49" i="2"/>
  <c r="D51" i="2"/>
  <c r="D52" i="2"/>
  <c r="D53" i="2"/>
  <c r="Z54" i="2"/>
  <c r="D12" i="3" s="1"/>
  <c r="AA54" i="2"/>
  <c r="E12" i="3" s="1"/>
  <c r="AC54" i="2"/>
  <c r="G12" i="3" s="1"/>
  <c r="AB54" i="2"/>
  <c r="F12" i="3" s="1"/>
  <c r="AD54" i="2"/>
  <c r="H12" i="3" s="1"/>
  <c r="AF54" i="2"/>
  <c r="J12" i="3" s="1"/>
  <c r="AG54" i="2"/>
  <c r="K12" i="3" s="1"/>
  <c r="AH54" i="2"/>
  <c r="L12" i="3" s="1"/>
  <c r="AI54" i="2"/>
  <c r="M12" i="3" s="1"/>
  <c r="AJ54" i="2"/>
  <c r="N12" i="3" s="1"/>
  <c r="D55" i="2"/>
  <c r="D56" i="2"/>
  <c r="D58" i="2"/>
  <c r="Z59" i="2"/>
  <c r="D13" i="3" s="1"/>
  <c r="AA59" i="2"/>
  <c r="E13" i="3" s="1"/>
  <c r="AC59" i="2"/>
  <c r="G13" i="3" s="1"/>
  <c r="AB59" i="2"/>
  <c r="F13" i="3" s="1"/>
  <c r="AD59" i="2"/>
  <c r="H13" i="3" s="1"/>
  <c r="AF59" i="2"/>
  <c r="J13" i="3" s="1"/>
  <c r="AG59" i="2"/>
  <c r="K13" i="3" s="1"/>
  <c r="AH59" i="2"/>
  <c r="L13" i="3" s="1"/>
  <c r="AI59" i="2"/>
  <c r="M13" i="3" s="1"/>
  <c r="AJ59" i="2"/>
  <c r="N13" i="3" s="1"/>
  <c r="D63" i="2"/>
  <c r="D64" i="2"/>
  <c r="D65" i="2"/>
  <c r="Z66" i="2"/>
  <c r="D15" i="3" s="1"/>
  <c r="AA66" i="2"/>
  <c r="E15" i="3" s="1"/>
  <c r="AC66" i="2"/>
  <c r="G15" i="3" s="1"/>
  <c r="AB66" i="2"/>
  <c r="F15" i="3" s="1"/>
  <c r="AD66" i="2"/>
  <c r="H15" i="3" s="1"/>
  <c r="AF66" i="2"/>
  <c r="J15" i="3" s="1"/>
  <c r="AG66" i="2"/>
  <c r="K15" i="3" s="1"/>
  <c r="AH66" i="2"/>
  <c r="L15" i="3" s="1"/>
  <c r="AI66" i="2"/>
  <c r="M15" i="3" s="1"/>
  <c r="AJ66" i="2"/>
  <c r="N15" i="3" s="1"/>
  <c r="D67" i="2"/>
  <c r="D68" i="2"/>
  <c r="D69" i="2"/>
  <c r="D71" i="2"/>
  <c r="D72" i="2"/>
  <c r="Y73" i="2"/>
  <c r="X18" i="1" s="1"/>
  <c r="Z73" i="2"/>
  <c r="D16" i="3" s="1"/>
  <c r="AA73" i="2"/>
  <c r="E16" i="3" s="1"/>
  <c r="AC73" i="2"/>
  <c r="G16" i="3" s="1"/>
  <c r="AB73" i="2"/>
  <c r="F16" i="3" s="1"/>
  <c r="AD73" i="2"/>
  <c r="H16" i="3" s="1"/>
  <c r="AF73" i="2"/>
  <c r="J16" i="3" s="1"/>
  <c r="AG73" i="2"/>
  <c r="K16" i="3" s="1"/>
  <c r="AH73" i="2"/>
  <c r="L16" i="3" s="1"/>
  <c r="AI73" i="2"/>
  <c r="M16" i="3" s="1"/>
  <c r="AJ73" i="2"/>
  <c r="N16" i="3" s="1"/>
  <c r="D74" i="2"/>
  <c r="D76" i="2"/>
  <c r="D77" i="2"/>
  <c r="D80" i="2"/>
  <c r="D81" i="2"/>
  <c r="D82" i="2"/>
  <c r="D83" i="2"/>
  <c r="D84" i="2"/>
  <c r="D85" i="2"/>
  <c r="D90" i="2"/>
  <c r="D91" i="2"/>
  <c r="D92" i="2"/>
  <c r="D93" i="2"/>
  <c r="D94" i="2"/>
  <c r="D96" i="2"/>
  <c r="Z97" i="2"/>
  <c r="D19" i="3" s="1"/>
  <c r="AA97" i="2"/>
  <c r="E19" i="3" s="1"/>
  <c r="AC97" i="2"/>
  <c r="G19" i="3" s="1"/>
  <c r="AB97" i="2"/>
  <c r="F19" i="3" s="1"/>
  <c r="AD97" i="2"/>
  <c r="H19" i="3" s="1"/>
  <c r="AF97" i="2"/>
  <c r="J19" i="3" s="1"/>
  <c r="AG97" i="2"/>
  <c r="K19" i="3" s="1"/>
  <c r="AH97" i="2"/>
  <c r="L19" i="3" s="1"/>
  <c r="AI97" i="2"/>
  <c r="M19" i="3" s="1"/>
  <c r="AJ97" i="2"/>
  <c r="N19" i="3" s="1"/>
  <c r="D98" i="2"/>
  <c r="D99" i="2"/>
  <c r="D100" i="2"/>
  <c r="D101" i="2"/>
  <c r="D102" i="2"/>
  <c r="D104" i="2"/>
  <c r="Z105" i="2"/>
  <c r="D20" i="3" s="1"/>
  <c r="AA105" i="2"/>
  <c r="E20" i="3" s="1"/>
  <c r="AC105" i="2"/>
  <c r="G20" i="3" s="1"/>
  <c r="AB105" i="2"/>
  <c r="F20" i="3" s="1"/>
  <c r="AD105" i="2"/>
  <c r="H20" i="3" s="1"/>
  <c r="AF105" i="2"/>
  <c r="J20" i="3" s="1"/>
  <c r="AG105" i="2"/>
  <c r="K20" i="3" s="1"/>
  <c r="AH105" i="2"/>
  <c r="L20" i="3" s="1"/>
  <c r="AI105" i="2"/>
  <c r="M20" i="3" s="1"/>
  <c r="AJ105" i="2"/>
  <c r="N20" i="3" s="1"/>
  <c r="D106" i="2"/>
  <c r="D108" i="2"/>
  <c r="D109" i="2"/>
  <c r="D110" i="2"/>
  <c r="AA113" i="2"/>
  <c r="E21" i="3" s="1"/>
  <c r="AC113" i="2"/>
  <c r="G21" i="3" s="1"/>
  <c r="AB113" i="2"/>
  <c r="F21" i="3" s="1"/>
  <c r="AD113" i="2"/>
  <c r="H21" i="3" s="1"/>
  <c r="AF113" i="2"/>
  <c r="J21" i="3" s="1"/>
  <c r="AG113" i="2"/>
  <c r="K21" i="3" s="1"/>
  <c r="AJ113" i="2"/>
  <c r="N21" i="3" s="1"/>
  <c r="D114" i="2"/>
  <c r="Z115" i="2"/>
  <c r="D22" i="3" s="1"/>
  <c r="AA115" i="2"/>
  <c r="E22" i="3" s="1"/>
  <c r="AC115" i="2"/>
  <c r="G22" i="3" s="1"/>
  <c r="AB115" i="2"/>
  <c r="F22" i="3" s="1"/>
  <c r="AD115" i="2"/>
  <c r="H22" i="3" s="1"/>
  <c r="AF115" i="2"/>
  <c r="J22" i="3" s="1"/>
  <c r="AG115" i="2"/>
  <c r="K22" i="3" s="1"/>
  <c r="AH115" i="2"/>
  <c r="L22" i="3" s="1"/>
  <c r="AI115" i="2"/>
  <c r="M22" i="3" s="1"/>
  <c r="AJ115" i="2"/>
  <c r="N22" i="3" s="1"/>
  <c r="D116" i="2"/>
  <c r="D117" i="2"/>
  <c r="D118" i="2"/>
  <c r="Z119" i="2"/>
  <c r="D23" i="3" s="1"/>
  <c r="AA119" i="2"/>
  <c r="E23" i="3" s="1"/>
  <c r="AC119" i="2"/>
  <c r="G23" i="3" s="1"/>
  <c r="AB119" i="2"/>
  <c r="F23" i="3" s="1"/>
  <c r="AD119" i="2"/>
  <c r="H23" i="3" s="1"/>
  <c r="AF119" i="2"/>
  <c r="J23" i="3" s="1"/>
  <c r="AG119" i="2"/>
  <c r="K23" i="3" s="1"/>
  <c r="AH119" i="2"/>
  <c r="L23" i="3" s="1"/>
  <c r="AI119" i="2"/>
  <c r="M23" i="3" s="1"/>
  <c r="AJ119" i="2"/>
  <c r="N23" i="3" s="1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58" i="2"/>
  <c r="D159" i="2"/>
  <c r="D162" i="2"/>
  <c r="D163" i="2"/>
  <c r="D167" i="2"/>
  <c r="D168" i="2"/>
  <c r="D169" i="2"/>
  <c r="E29" i="3"/>
  <c r="G29" i="3"/>
  <c r="F29" i="3"/>
  <c r="H29" i="3"/>
  <c r="J29" i="3"/>
  <c r="K29" i="3"/>
  <c r="M29" i="3"/>
  <c r="N29" i="3"/>
  <c r="D172" i="2"/>
  <c r="D173" i="2"/>
  <c r="D174" i="2"/>
  <c r="D175" i="2"/>
  <c r="Z176" i="2"/>
  <c r="D30" i="3" s="1"/>
  <c r="AA176" i="2"/>
  <c r="E30" i="3" s="1"/>
  <c r="AC176" i="2"/>
  <c r="G30" i="3" s="1"/>
  <c r="AB176" i="2"/>
  <c r="F30" i="3" s="1"/>
  <c r="AD176" i="2"/>
  <c r="H30" i="3" s="1"/>
  <c r="AF176" i="2"/>
  <c r="J30" i="3" s="1"/>
  <c r="AG176" i="2"/>
  <c r="K30" i="3" s="1"/>
  <c r="AH176" i="2"/>
  <c r="L30" i="3" s="1"/>
  <c r="AI176" i="2"/>
  <c r="M30" i="3" s="1"/>
  <c r="AJ176" i="2"/>
  <c r="N30" i="3" s="1"/>
  <c r="D177" i="2"/>
  <c r="D178" i="2"/>
  <c r="D179" i="2"/>
  <c r="D180" i="2"/>
  <c r="D181" i="2"/>
  <c r="D182" i="2"/>
  <c r="D183" i="2"/>
  <c r="D184" i="2"/>
  <c r="Z185" i="2"/>
  <c r="D31" i="3" s="1"/>
  <c r="AA185" i="2"/>
  <c r="E31" i="3" s="1"/>
  <c r="AC185" i="2"/>
  <c r="G31" i="3" s="1"/>
  <c r="AB185" i="2"/>
  <c r="F31" i="3" s="1"/>
  <c r="AD185" i="2"/>
  <c r="H31" i="3" s="1"/>
  <c r="AF185" i="2"/>
  <c r="J31" i="3" s="1"/>
  <c r="AG185" i="2"/>
  <c r="K31" i="3" s="1"/>
  <c r="AH185" i="2"/>
  <c r="L31" i="3" s="1"/>
  <c r="AI185" i="2"/>
  <c r="M31" i="3" s="1"/>
  <c r="AJ185" i="2"/>
  <c r="N31" i="3" s="1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203" i="2"/>
  <c r="D204" i="2"/>
  <c r="D206" i="2"/>
  <c r="Z207" i="2"/>
  <c r="D33" i="3" s="1"/>
  <c r="AA207" i="2"/>
  <c r="E33" i="3" s="1"/>
  <c r="AC207" i="2"/>
  <c r="G33" i="3" s="1"/>
  <c r="AB207" i="2"/>
  <c r="F33" i="3" s="1"/>
  <c r="AD207" i="2"/>
  <c r="H33" i="3" s="1"/>
  <c r="AF207" i="2"/>
  <c r="J33" i="3" s="1"/>
  <c r="AG207" i="2"/>
  <c r="K33" i="3" s="1"/>
  <c r="AH207" i="2"/>
  <c r="L33" i="3" s="1"/>
  <c r="AI207" i="2"/>
  <c r="M33" i="3" s="1"/>
  <c r="AJ207" i="2"/>
  <c r="N33" i="3" s="1"/>
  <c r="D211" i="2"/>
  <c r="D213" i="2"/>
  <c r="Z214" i="2"/>
  <c r="R6" i="3" s="1"/>
  <c r="AA214" i="2"/>
  <c r="S6" i="3" s="1"/>
  <c r="AC214" i="2"/>
  <c r="U6" i="3" s="1"/>
  <c r="AB214" i="2"/>
  <c r="T6" i="3" s="1"/>
  <c r="AD214" i="2"/>
  <c r="V6" i="3" s="1"/>
  <c r="AF214" i="2"/>
  <c r="X6" i="3" s="1"/>
  <c r="AG214" i="2"/>
  <c r="Y6" i="3" s="1"/>
  <c r="AH214" i="2"/>
  <c r="Z6" i="3" s="1"/>
  <c r="AI214" i="2"/>
  <c r="AA6" i="3" s="1"/>
  <c r="AJ214" i="2"/>
  <c r="AB6" i="3" s="1"/>
  <c r="D215" i="2"/>
  <c r="D216" i="2"/>
  <c r="Z217" i="2"/>
  <c r="R7" i="3" s="1"/>
  <c r="AA217" i="2"/>
  <c r="S7" i="3" s="1"/>
  <c r="AC217" i="2"/>
  <c r="U7" i="3" s="1"/>
  <c r="AB217" i="2"/>
  <c r="T7" i="3" s="1"/>
  <c r="AD217" i="2"/>
  <c r="V7" i="3" s="1"/>
  <c r="AF217" i="2"/>
  <c r="X7" i="3" s="1"/>
  <c r="AG217" i="2"/>
  <c r="Y7" i="3" s="1"/>
  <c r="AH217" i="2"/>
  <c r="Z7" i="3" s="1"/>
  <c r="AI217" i="2"/>
  <c r="AA7" i="3" s="1"/>
  <c r="AJ217" i="2"/>
  <c r="AB7" i="3" s="1"/>
  <c r="D219" i="2"/>
  <c r="D220" i="2"/>
  <c r="D221" i="2"/>
  <c r="D222" i="2"/>
  <c r="D223" i="2"/>
  <c r="D226" i="2"/>
  <c r="V8" i="3"/>
  <c r="D230" i="2"/>
  <c r="D231" i="2"/>
  <c r="D232" i="2"/>
  <c r="D233" i="2"/>
  <c r="D234" i="2"/>
  <c r="D235" i="2"/>
  <c r="Z236" i="2"/>
  <c r="R9" i="3" s="1"/>
  <c r="AA236" i="2"/>
  <c r="S9" i="3" s="1"/>
  <c r="AC236" i="2"/>
  <c r="U9" i="3" s="1"/>
  <c r="AB236" i="2"/>
  <c r="T9" i="3" s="1"/>
  <c r="AF236" i="2"/>
  <c r="X9" i="3" s="1"/>
  <c r="AG236" i="2"/>
  <c r="Y9" i="3" s="1"/>
  <c r="AI236" i="2"/>
  <c r="AA9" i="3" s="1"/>
  <c r="AJ236" i="2"/>
  <c r="AB9" i="3" s="1"/>
  <c r="D237" i="2"/>
  <c r="D238" i="2"/>
  <c r="Z239" i="2"/>
  <c r="R10" i="3" s="1"/>
  <c r="AA239" i="2"/>
  <c r="S10" i="3" s="1"/>
  <c r="AC239" i="2"/>
  <c r="U10" i="3" s="1"/>
  <c r="AB239" i="2"/>
  <c r="T10" i="3" s="1"/>
  <c r="AD239" i="2"/>
  <c r="V10" i="3" s="1"/>
  <c r="AF239" i="2"/>
  <c r="X10" i="3" s="1"/>
  <c r="AG239" i="2"/>
  <c r="Y10" i="3" s="1"/>
  <c r="AH239" i="2"/>
  <c r="Z10" i="3" s="1"/>
  <c r="AI239" i="2"/>
  <c r="AA10" i="3" s="1"/>
  <c r="AJ239" i="2"/>
  <c r="AB10" i="3" s="1"/>
  <c r="D240" i="2"/>
  <c r="R11" i="3"/>
  <c r="S11" i="3"/>
  <c r="U11" i="3"/>
  <c r="T11" i="3"/>
  <c r="V11" i="3"/>
  <c r="X11" i="3"/>
  <c r="Y11" i="3"/>
  <c r="Z11" i="3"/>
  <c r="AA11" i="3"/>
  <c r="AB11" i="3"/>
  <c r="D243" i="2"/>
  <c r="Z245" i="2"/>
  <c r="R12" i="3" s="1"/>
  <c r="AA245" i="2"/>
  <c r="S12" i="3" s="1"/>
  <c r="AC245" i="2"/>
  <c r="U12" i="3" s="1"/>
  <c r="D246" i="2"/>
  <c r="Z247" i="2"/>
  <c r="R13" i="3" s="1"/>
  <c r="AA247" i="2"/>
  <c r="S13" i="3" s="1"/>
  <c r="AC247" i="2"/>
  <c r="U13" i="3" s="1"/>
  <c r="AB247" i="2"/>
  <c r="T13" i="3" s="1"/>
  <c r="AD247" i="2"/>
  <c r="V13" i="3" s="1"/>
  <c r="AF247" i="2"/>
  <c r="X13" i="3" s="1"/>
  <c r="AG247" i="2"/>
  <c r="Y13" i="3" s="1"/>
  <c r="AH247" i="2"/>
  <c r="Z13" i="3" s="1"/>
  <c r="AI247" i="2"/>
  <c r="AA13" i="3" s="1"/>
  <c r="AJ247" i="2"/>
  <c r="AB13" i="3" s="1"/>
  <c r="D248" i="2"/>
  <c r="D249" i="2"/>
  <c r="D250" i="2"/>
  <c r="D253" i="2"/>
  <c r="D254" i="2"/>
  <c r="D259" i="2"/>
  <c r="D260" i="2"/>
  <c r="D261" i="2"/>
  <c r="D263" i="2"/>
  <c r="Y264" i="2"/>
  <c r="X47" i="1" s="1"/>
  <c r="Z264" i="2"/>
  <c r="R16" i="3" s="1"/>
  <c r="AA264" i="2"/>
  <c r="S16" i="3" s="1"/>
  <c r="AC264" i="2"/>
  <c r="U16" i="3" s="1"/>
  <c r="AB264" i="2"/>
  <c r="T16" i="3" s="1"/>
  <c r="AD264" i="2"/>
  <c r="V16" i="3" s="1"/>
  <c r="AF264" i="2"/>
  <c r="X16" i="3" s="1"/>
  <c r="AG264" i="2"/>
  <c r="Y16" i="3" s="1"/>
  <c r="AH264" i="2"/>
  <c r="Z16" i="3" s="1"/>
  <c r="AI264" i="2"/>
  <c r="AA16" i="3" s="1"/>
  <c r="AJ264" i="2"/>
  <c r="AB16" i="3" s="1"/>
  <c r="D265" i="2"/>
  <c r="D267" i="2"/>
  <c r="Z268" i="2"/>
  <c r="R17" i="3" s="1"/>
  <c r="AA268" i="2"/>
  <c r="S17" i="3" s="1"/>
  <c r="AC268" i="2"/>
  <c r="U17" i="3" s="1"/>
  <c r="AB268" i="2"/>
  <c r="T17" i="3" s="1"/>
  <c r="AD268" i="2"/>
  <c r="V17" i="3" s="1"/>
  <c r="AF268" i="2"/>
  <c r="X17" i="3" s="1"/>
  <c r="AG268" i="2"/>
  <c r="Y17" i="3" s="1"/>
  <c r="AH268" i="2"/>
  <c r="Z17" i="3" s="1"/>
  <c r="AI268" i="2"/>
  <c r="AA17" i="3" s="1"/>
  <c r="AJ268" i="2"/>
  <c r="AB17" i="3" s="1"/>
  <c r="D269" i="2"/>
  <c r="D270" i="2"/>
  <c r="D271" i="2"/>
  <c r="Z272" i="2"/>
  <c r="R18" i="3" s="1"/>
  <c r="AA272" i="2"/>
  <c r="S18" i="3" s="1"/>
  <c r="AC272" i="2"/>
  <c r="U18" i="3" s="1"/>
  <c r="AB272" i="2"/>
  <c r="T18" i="3" s="1"/>
  <c r="AD272" i="2"/>
  <c r="V18" i="3" s="1"/>
  <c r="AF272" i="2"/>
  <c r="X18" i="3" s="1"/>
  <c r="AG272" i="2"/>
  <c r="Y18" i="3" s="1"/>
  <c r="AH272" i="2"/>
  <c r="Z18" i="3" s="1"/>
  <c r="AI272" i="2"/>
  <c r="AA18" i="3" s="1"/>
  <c r="AJ272" i="2"/>
  <c r="AB18" i="3" s="1"/>
  <c r="D273" i="2"/>
  <c r="D274" i="2"/>
  <c r="D279" i="2"/>
  <c r="D285" i="2"/>
  <c r="D286" i="2"/>
  <c r="D287" i="2"/>
  <c r="D288" i="2"/>
  <c r="D289" i="2"/>
  <c r="D290" i="2"/>
  <c r="D291" i="2"/>
  <c r="D292" i="2"/>
  <c r="D293" i="2"/>
  <c r="D294" i="2"/>
  <c r="D295" i="2"/>
  <c r="D299" i="2"/>
  <c r="D300" i="2"/>
  <c r="D301" i="2"/>
  <c r="D302" i="2"/>
  <c r="Z303" i="2"/>
  <c r="R23" i="3" s="1"/>
  <c r="AA303" i="2"/>
  <c r="S23" i="3" s="1"/>
  <c r="AC303" i="2"/>
  <c r="U23" i="3" s="1"/>
  <c r="AB303" i="2"/>
  <c r="T23" i="3" s="1"/>
  <c r="AD303" i="2"/>
  <c r="V23" i="3" s="1"/>
  <c r="AF303" i="2"/>
  <c r="X23" i="3" s="1"/>
  <c r="AG303" i="2"/>
  <c r="AH303" i="2"/>
  <c r="Z23" i="3" s="1"/>
  <c r="AI303" i="2"/>
  <c r="AA23" i="3" s="1"/>
  <c r="AJ303" i="2"/>
  <c r="AB23" i="3" s="1"/>
  <c r="D304" i="2"/>
  <c r="D305" i="2"/>
  <c r="D306" i="2"/>
  <c r="D308" i="2"/>
  <c r="Y309" i="2"/>
  <c r="X55" i="1" s="1"/>
  <c r="Z309" i="2"/>
  <c r="R24" i="3" s="1"/>
  <c r="AA309" i="2"/>
  <c r="S24" i="3" s="1"/>
  <c r="AC309" i="2"/>
  <c r="U24" i="3" s="1"/>
  <c r="AB309" i="2"/>
  <c r="T24" i="3" s="1"/>
  <c r="AD309" i="2"/>
  <c r="V24" i="3" s="1"/>
  <c r="AF309" i="2"/>
  <c r="X24" i="3" s="1"/>
  <c r="AG309" i="2"/>
  <c r="Y24" i="3" s="1"/>
  <c r="AH309" i="2"/>
  <c r="AI309" i="2"/>
  <c r="AA24" i="3" s="1"/>
  <c r="AJ309" i="2"/>
  <c r="AB24" i="3" s="1"/>
  <c r="D310" i="2"/>
  <c r="D311" i="2"/>
  <c r="D312" i="2"/>
  <c r="D313" i="2"/>
  <c r="Z315" i="2"/>
  <c r="R25" i="3" s="1"/>
  <c r="AA315" i="2"/>
  <c r="S25" i="3" s="1"/>
  <c r="AC315" i="2"/>
  <c r="U25" i="3" s="1"/>
  <c r="AF315" i="2"/>
  <c r="X25" i="3" s="1"/>
  <c r="AG315" i="2"/>
  <c r="Y25" i="3" s="1"/>
  <c r="AJ315" i="2"/>
  <c r="AB25" i="3" s="1"/>
  <c r="D316" i="2"/>
  <c r="D317" i="2"/>
  <c r="D318" i="2"/>
  <c r="D319" i="2"/>
  <c r="D320" i="2"/>
  <c r="D321" i="2"/>
  <c r="Z323" i="2"/>
  <c r="R26" i="3" s="1"/>
  <c r="AA323" i="2"/>
  <c r="S26" i="3" s="1"/>
  <c r="AC323" i="2"/>
  <c r="U26" i="3" s="1"/>
  <c r="AB323" i="2"/>
  <c r="T26" i="3" s="1"/>
  <c r="AD323" i="2"/>
  <c r="V26" i="3" s="1"/>
  <c r="AF323" i="2"/>
  <c r="X26" i="3" s="1"/>
  <c r="AG323" i="2"/>
  <c r="Y26" i="3" s="1"/>
  <c r="AH323" i="2"/>
  <c r="Z26" i="3" s="1"/>
  <c r="AI323" i="2"/>
  <c r="AA26" i="3" s="1"/>
  <c r="AJ323" i="2"/>
  <c r="AB26" i="3" s="1"/>
  <c r="D324" i="2"/>
  <c r="D325" i="2"/>
  <c r="D326" i="2"/>
  <c r="D327" i="2"/>
  <c r="D331" i="2"/>
  <c r="D332" i="2"/>
  <c r="D333" i="2"/>
  <c r="D334" i="2"/>
  <c r="D337" i="2"/>
  <c r="D338" i="2"/>
  <c r="D339" i="2"/>
  <c r="D340" i="2"/>
  <c r="AA342" i="2"/>
  <c r="S29" i="3" s="1"/>
  <c r="AC342" i="2"/>
  <c r="U29" i="3" s="1"/>
  <c r="AB342" i="2"/>
  <c r="T29" i="3" s="1"/>
  <c r="AD342" i="2"/>
  <c r="V29" i="3" s="1"/>
  <c r="AF342" i="2"/>
  <c r="X29" i="3" s="1"/>
  <c r="AG342" i="2"/>
  <c r="Y29" i="3" s="1"/>
  <c r="AI342" i="2"/>
  <c r="AA29" i="3" s="1"/>
  <c r="AJ342" i="2"/>
  <c r="AB29" i="3" s="1"/>
  <c r="Q27" i="1"/>
  <c r="Q28" i="1" s="1"/>
  <c r="I48" i="2"/>
  <c r="H13" i="1" s="1"/>
  <c r="E45" i="1"/>
  <c r="U21" i="2"/>
  <c r="T8" i="1"/>
  <c r="T9" i="1" s="1"/>
  <c r="P30" i="1"/>
  <c r="H30" i="1"/>
  <c r="K28" i="3"/>
  <c r="G19" i="1"/>
  <c r="D28" i="3"/>
  <c r="L155" i="2" l="1"/>
  <c r="D154" i="2"/>
  <c r="C27" i="1" s="1"/>
  <c r="C28" i="1" s="1"/>
  <c r="T50" i="1"/>
  <c r="T52" i="1" s="1"/>
  <c r="D278" i="2"/>
  <c r="AC21" i="2"/>
  <c r="G7" i="3" s="1"/>
  <c r="AD21" i="2"/>
  <c r="H7" i="3" s="1"/>
  <c r="F27" i="1"/>
  <c r="F28" i="1" s="1"/>
  <c r="K21" i="2"/>
  <c r="AD155" i="2"/>
  <c r="L6" i="3"/>
  <c r="E30" i="1"/>
  <c r="D166" i="2"/>
  <c r="C30" i="1" s="1"/>
  <c r="U27" i="1"/>
  <c r="U28" i="1" s="1"/>
  <c r="O21" i="2"/>
  <c r="E6" i="3"/>
  <c r="S21" i="2"/>
  <c r="U155" i="2"/>
  <c r="D218" i="2"/>
  <c r="D79" i="2"/>
  <c r="Q155" i="2"/>
  <c r="D50" i="2"/>
  <c r="D53" i="1"/>
  <c r="D61" i="1" s="1"/>
  <c r="D298" i="2"/>
  <c r="AG155" i="2"/>
  <c r="M155" i="2"/>
  <c r="G25" i="3"/>
  <c r="G26" i="3" s="1"/>
  <c r="E155" i="2"/>
  <c r="O208" i="2"/>
  <c r="M60" i="2"/>
  <c r="K27" i="1"/>
  <c r="K28" i="1" s="1"/>
  <c r="AE21" i="2"/>
  <c r="I7" i="3" s="1"/>
  <c r="G27" i="1"/>
  <c r="G28" i="1" s="1"/>
  <c r="P155" i="2"/>
  <c r="W8" i="1"/>
  <c r="W9" i="1" s="1"/>
  <c r="X155" i="2"/>
  <c r="AB155" i="2"/>
  <c r="T155" i="2"/>
  <c r="D70" i="2"/>
  <c r="AI21" i="2"/>
  <c r="M7" i="3" s="1"/>
  <c r="H8" i="1"/>
  <c r="H9" i="1" s="1"/>
  <c r="L207" i="2"/>
  <c r="K35" i="1" s="1"/>
  <c r="K36" i="1" s="1"/>
  <c r="V60" i="2"/>
  <c r="E21" i="2"/>
  <c r="G113" i="2"/>
  <c r="F23" i="1" s="1"/>
  <c r="F26" i="1" s="1"/>
  <c r="AJ343" i="2"/>
  <c r="AA208" i="2"/>
  <c r="R21" i="2"/>
  <c r="D236" i="2"/>
  <c r="C40" i="1" s="1"/>
  <c r="G343" i="2"/>
  <c r="F21" i="2"/>
  <c r="Q21" i="2"/>
  <c r="O155" i="2"/>
  <c r="R27" i="1"/>
  <c r="R28" i="1" s="1"/>
  <c r="M8" i="1"/>
  <c r="M9" i="1" s="1"/>
  <c r="K8" i="1"/>
  <c r="K9" i="1" s="1"/>
  <c r="K282" i="2"/>
  <c r="D214" i="2"/>
  <c r="C37" i="1" s="1"/>
  <c r="AH282" i="2"/>
  <c r="D336" i="2"/>
  <c r="C59" i="1" s="1"/>
  <c r="L17" i="1"/>
  <c r="L26" i="1" s="1"/>
  <c r="M120" i="2"/>
  <c r="AF21" i="2"/>
  <c r="J7" i="3" s="1"/>
  <c r="J6" i="3"/>
  <c r="L8" i="1"/>
  <c r="L9" i="1" s="1"/>
  <c r="M21" i="2"/>
  <c r="D73" i="2"/>
  <c r="C18" i="1" s="1"/>
  <c r="N60" i="2"/>
  <c r="O8" i="1"/>
  <c r="O9" i="1" s="1"/>
  <c r="P21" i="2"/>
  <c r="I29" i="3"/>
  <c r="I34" i="3" s="1"/>
  <c r="AE208" i="2"/>
  <c r="D239" i="2"/>
  <c r="C41" i="1" s="1"/>
  <c r="E343" i="2"/>
  <c r="AD343" i="2"/>
  <c r="Z21" i="2"/>
  <c r="D7" i="3" s="1"/>
  <c r="Q343" i="2"/>
  <c r="O343" i="2"/>
  <c r="C42" i="1"/>
  <c r="M27" i="1"/>
  <c r="M28" i="1" s="1"/>
  <c r="AI343" i="2"/>
  <c r="H53" i="1"/>
  <c r="H61" i="1" s="1"/>
  <c r="I343" i="2"/>
  <c r="E208" i="2"/>
  <c r="D25" i="3"/>
  <c r="D26" i="3" s="1"/>
  <c r="R343" i="2"/>
  <c r="AH343" i="2"/>
  <c r="AG343" i="2"/>
  <c r="Y23" i="3"/>
  <c r="Y30" i="3" s="1"/>
  <c r="Z60" i="2"/>
  <c r="T343" i="2"/>
  <c r="E25" i="3"/>
  <c r="E26" i="3" s="1"/>
  <c r="Z343" i="2"/>
  <c r="D247" i="2"/>
  <c r="C44" i="1" s="1"/>
  <c r="J208" i="2"/>
  <c r="AD208" i="2"/>
  <c r="AC343" i="2"/>
  <c r="E33" i="1"/>
  <c r="F208" i="2"/>
  <c r="F343" i="2"/>
  <c r="Z208" i="2"/>
  <c r="AH60" i="2"/>
  <c r="S208" i="2"/>
  <c r="S282" i="2"/>
  <c r="N282" i="2"/>
  <c r="D281" i="2"/>
  <c r="C51" i="1" s="1"/>
  <c r="J60" i="2"/>
  <c r="AE155" i="2"/>
  <c r="T21" i="2"/>
  <c r="K343" i="2"/>
  <c r="D330" i="2"/>
  <c r="C58" i="1" s="1"/>
  <c r="D217" i="2"/>
  <c r="C38" i="1" s="1"/>
  <c r="AE343" i="2"/>
  <c r="R60" i="2"/>
  <c r="D171" i="2"/>
  <c r="C31" i="1" s="1"/>
  <c r="H343" i="2"/>
  <c r="N6" i="3"/>
  <c r="M25" i="3"/>
  <c r="M26" i="3" s="1"/>
  <c r="AH155" i="2"/>
  <c r="J21" i="2"/>
  <c r="I155" i="2"/>
  <c r="Z24" i="3"/>
  <c r="Z30" i="3" s="1"/>
  <c r="Q54" i="1"/>
  <c r="Q61" i="1" s="1"/>
  <c r="F6" i="3"/>
  <c r="AB21" i="2"/>
  <c r="F7" i="3" s="1"/>
  <c r="W282" i="2"/>
  <c r="V37" i="1"/>
  <c r="AF155" i="2"/>
  <c r="J25" i="3"/>
  <c r="J26" i="3" s="1"/>
  <c r="X52" i="1"/>
  <c r="D258" i="2"/>
  <c r="C46" i="1" s="1"/>
  <c r="V46" i="1"/>
  <c r="W208" i="2"/>
  <c r="AI282" i="2"/>
  <c r="R282" i="2"/>
  <c r="V343" i="2"/>
  <c r="W52" i="1"/>
  <c r="AB282" i="2"/>
  <c r="X282" i="2"/>
  <c r="L282" i="2"/>
  <c r="H282" i="2"/>
  <c r="AA282" i="2"/>
  <c r="AI208" i="2"/>
  <c r="O282" i="2"/>
  <c r="K208" i="2"/>
  <c r="P282" i="2"/>
  <c r="T8" i="3"/>
  <c r="Q8" i="3" s="1"/>
  <c r="T282" i="2"/>
  <c r="AG282" i="2"/>
  <c r="K39" i="1"/>
  <c r="K52" i="1" s="1"/>
  <c r="G39" i="1"/>
  <c r="G52" i="1" s="1"/>
  <c r="U60" i="2"/>
  <c r="T10" i="1"/>
  <c r="T16" i="1" s="1"/>
  <c r="D48" i="2"/>
  <c r="C13" i="1" s="1"/>
  <c r="M282" i="2"/>
  <c r="D272" i="2"/>
  <c r="C49" i="1" s="1"/>
  <c r="D66" i="2"/>
  <c r="C17" i="1" s="1"/>
  <c r="D309" i="2"/>
  <c r="C55" i="1" s="1"/>
  <c r="D245" i="2"/>
  <c r="C43" i="1" s="1"/>
  <c r="D268" i="2"/>
  <c r="C48" i="1" s="1"/>
  <c r="AJ208" i="2"/>
  <c r="AJ282" i="2"/>
  <c r="AE120" i="2"/>
  <c r="U282" i="2"/>
  <c r="L8" i="3"/>
  <c r="L14" i="3" s="1"/>
  <c r="E282" i="2"/>
  <c r="Z282" i="2"/>
  <c r="P208" i="2"/>
  <c r="X343" i="2"/>
  <c r="G282" i="2"/>
  <c r="D54" i="2"/>
  <c r="C14" i="1" s="1"/>
  <c r="I282" i="2"/>
  <c r="D35" i="1"/>
  <c r="D36" i="1" s="1"/>
  <c r="V282" i="2"/>
  <c r="D303" i="2"/>
  <c r="C54" i="1" s="1"/>
  <c r="AF343" i="2"/>
  <c r="D202" i="2"/>
  <c r="C34" i="1" s="1"/>
  <c r="AA343" i="2"/>
  <c r="AF282" i="2"/>
  <c r="AA60" i="2"/>
  <c r="D229" i="2"/>
  <c r="C39" i="1" s="1"/>
  <c r="D315" i="2"/>
  <c r="C56" i="1" s="1"/>
  <c r="L343" i="2"/>
  <c r="U343" i="2"/>
  <c r="P343" i="2"/>
  <c r="M343" i="2"/>
  <c r="D119" i="2"/>
  <c r="C25" i="1" s="1"/>
  <c r="F8" i="1"/>
  <c r="F9" i="1" s="1"/>
  <c r="K155" i="2"/>
  <c r="V21" i="2"/>
  <c r="Q29" i="3"/>
  <c r="AB343" i="2"/>
  <c r="J323" i="2"/>
  <c r="AG21" i="2"/>
  <c r="K7" i="3" s="1"/>
  <c r="H21" i="2"/>
  <c r="D115" i="2"/>
  <c r="C24" i="1" s="1"/>
  <c r="AC282" i="2"/>
  <c r="D59" i="2"/>
  <c r="C15" i="1" s="1"/>
  <c r="AD282" i="2"/>
  <c r="D185" i="2"/>
  <c r="C33" i="1" s="1"/>
  <c r="J282" i="2"/>
  <c r="D264" i="2"/>
  <c r="C47" i="1" s="1"/>
  <c r="D176" i="2"/>
  <c r="C32" i="1" s="1"/>
  <c r="F282" i="2"/>
  <c r="Z120" i="2"/>
  <c r="Q282" i="2"/>
  <c r="S343" i="2"/>
  <c r="AE282" i="2"/>
  <c r="N343" i="2"/>
  <c r="D252" i="2"/>
  <c r="C45" i="1" s="1"/>
  <c r="D342" i="2"/>
  <c r="C60" i="1" s="1"/>
  <c r="I60" i="2"/>
  <c r="F60" i="2"/>
  <c r="AD60" i="2"/>
  <c r="AJ155" i="2"/>
  <c r="AH208" i="2"/>
  <c r="V208" i="2"/>
  <c r="N208" i="2"/>
  <c r="AE60" i="2"/>
  <c r="AH120" i="2"/>
  <c r="AD120" i="2"/>
  <c r="AC60" i="2"/>
  <c r="X60" i="2"/>
  <c r="L60" i="2"/>
  <c r="I208" i="2"/>
  <c r="W60" i="2"/>
  <c r="AJ120" i="2"/>
  <c r="AF120" i="2"/>
  <c r="AF208" i="2"/>
  <c r="T208" i="2"/>
  <c r="K61" i="1"/>
  <c r="R208" i="2"/>
  <c r="AB208" i="2"/>
  <c r="L18" i="3"/>
  <c r="L24" i="3" s="1"/>
  <c r="C12" i="3"/>
  <c r="X208" i="2"/>
  <c r="W120" i="2"/>
  <c r="S120" i="2"/>
  <c r="O120" i="2"/>
  <c r="D39" i="1"/>
  <c r="D52" i="1" s="1"/>
  <c r="G208" i="2"/>
  <c r="D97" i="2"/>
  <c r="C21" i="1" s="1"/>
  <c r="E120" i="2"/>
  <c r="H208" i="2"/>
  <c r="L27" i="3"/>
  <c r="L34" i="3" s="1"/>
  <c r="S29" i="1"/>
  <c r="S36" i="1" s="1"/>
  <c r="D161" i="2"/>
  <c r="AC208" i="2"/>
  <c r="U208" i="2"/>
  <c r="H29" i="1"/>
  <c r="H36" i="1" s="1"/>
  <c r="AG208" i="2"/>
  <c r="Q208" i="2"/>
  <c r="M208" i="2"/>
  <c r="U52" i="1"/>
  <c r="X30" i="3"/>
  <c r="V30" i="3"/>
  <c r="C30" i="3"/>
  <c r="F120" i="2"/>
  <c r="L16" i="1"/>
  <c r="X120" i="2"/>
  <c r="J120" i="2"/>
  <c r="I36" i="1"/>
  <c r="W21" i="3"/>
  <c r="Q28" i="3"/>
  <c r="D105" i="2"/>
  <c r="C22" i="1" s="1"/>
  <c r="F155" i="2"/>
  <c r="J155" i="2"/>
  <c r="K21" i="1"/>
  <c r="K26" i="1" s="1"/>
  <c r="D89" i="2"/>
  <c r="C20" i="1" s="1"/>
  <c r="T120" i="2"/>
  <c r="AA120" i="2"/>
  <c r="R120" i="2"/>
  <c r="N120" i="2"/>
  <c r="AI120" i="2"/>
  <c r="I120" i="2"/>
  <c r="P120" i="2"/>
  <c r="L120" i="2"/>
  <c r="H120" i="2"/>
  <c r="D20" i="2"/>
  <c r="C8" i="1" s="1"/>
  <c r="C9" i="1" s="1"/>
  <c r="P52" i="1"/>
  <c r="F52" i="1"/>
  <c r="E16" i="1"/>
  <c r="Q13" i="3"/>
  <c r="T36" i="1"/>
  <c r="U26" i="1"/>
  <c r="P36" i="1"/>
  <c r="V120" i="2"/>
  <c r="R30" i="3"/>
  <c r="Q7" i="3"/>
  <c r="C27" i="3"/>
  <c r="U36" i="1"/>
  <c r="N19" i="1"/>
  <c r="N26" i="1" s="1"/>
  <c r="V21" i="3"/>
  <c r="Q6" i="3"/>
  <c r="K14" i="3"/>
  <c r="E61" i="1"/>
  <c r="S52" i="1"/>
  <c r="H52" i="1"/>
  <c r="G36" i="1"/>
  <c r="G61" i="1"/>
  <c r="X36" i="1"/>
  <c r="J14" i="3"/>
  <c r="AB120" i="2"/>
  <c r="Q25" i="3"/>
  <c r="Q18" i="3"/>
  <c r="Q9" i="3"/>
  <c r="M19" i="1"/>
  <c r="M26" i="1" s="1"/>
  <c r="D19" i="1"/>
  <c r="D26" i="1" s="1"/>
  <c r="K120" i="2"/>
  <c r="R19" i="1"/>
  <c r="R26" i="1" s="1"/>
  <c r="D78" i="2"/>
  <c r="C19" i="1" s="1"/>
  <c r="Q19" i="1"/>
  <c r="Q26" i="1" s="1"/>
  <c r="E26" i="1"/>
  <c r="J17" i="3"/>
  <c r="C17" i="3" s="1"/>
  <c r="U120" i="2"/>
  <c r="W26" i="1"/>
  <c r="G26" i="1"/>
  <c r="S26" i="1"/>
  <c r="O26" i="1"/>
  <c r="H19" i="1"/>
  <c r="H26" i="1" s="1"/>
  <c r="Q120" i="2"/>
  <c r="AG120" i="2"/>
  <c r="AC120" i="2"/>
  <c r="H24" i="3"/>
  <c r="K24" i="3"/>
  <c r="X26" i="1"/>
  <c r="D24" i="3"/>
  <c r="P61" i="1"/>
  <c r="G34" i="3"/>
  <c r="C9" i="3"/>
  <c r="E14" i="3"/>
  <c r="Q26" i="3"/>
  <c r="U21" i="3"/>
  <c r="C31" i="3"/>
  <c r="M34" i="3"/>
  <c r="C21" i="3"/>
  <c r="F24" i="3"/>
  <c r="C11" i="3"/>
  <c r="Q22" i="3"/>
  <c r="C10" i="3"/>
  <c r="N14" i="3"/>
  <c r="F14" i="3"/>
  <c r="R16" i="1"/>
  <c r="N16" i="1"/>
  <c r="I52" i="1"/>
  <c r="Q52" i="1"/>
  <c r="W36" i="1"/>
  <c r="Q24" i="3"/>
  <c r="Q17" i="3"/>
  <c r="Q16" i="3"/>
  <c r="Q10" i="3"/>
  <c r="C33" i="3"/>
  <c r="C23" i="3"/>
  <c r="W61" i="1"/>
  <c r="N61" i="1"/>
  <c r="L61" i="1"/>
  <c r="O52" i="1"/>
  <c r="M52" i="1"/>
  <c r="R52" i="1"/>
  <c r="E52" i="1"/>
  <c r="P26" i="1"/>
  <c r="J26" i="1"/>
  <c r="J61" i="1"/>
  <c r="Z21" i="3"/>
  <c r="U16" i="1"/>
  <c r="G16" i="1"/>
  <c r="N36" i="1"/>
  <c r="X21" i="3"/>
  <c r="E34" i="3"/>
  <c r="C19" i="3"/>
  <c r="N24" i="3"/>
  <c r="C16" i="3"/>
  <c r="C15" i="3"/>
  <c r="AJ60" i="2"/>
  <c r="O60" i="2"/>
  <c r="AF60" i="2"/>
  <c r="M61" i="1"/>
  <c r="U61" i="1"/>
  <c r="R61" i="1"/>
  <c r="I26" i="1"/>
  <c r="Q19" i="3"/>
  <c r="L36" i="1"/>
  <c r="C32" i="3"/>
  <c r="Q20" i="3"/>
  <c r="P16" i="1"/>
  <c r="H16" i="1"/>
  <c r="K60" i="2"/>
  <c r="G60" i="2"/>
  <c r="C12" i="1"/>
  <c r="T60" i="2"/>
  <c r="D30" i="2"/>
  <c r="C10" i="1" s="1"/>
  <c r="K10" i="1"/>
  <c r="K16" i="1" s="1"/>
  <c r="AB60" i="2"/>
  <c r="W10" i="1"/>
  <c r="W16" i="1" s="1"/>
  <c r="E60" i="2"/>
  <c r="AG60" i="2"/>
  <c r="S60" i="2"/>
  <c r="H60" i="2"/>
  <c r="S16" i="1"/>
  <c r="D10" i="1"/>
  <c r="D16" i="1" s="1"/>
  <c r="P60" i="2"/>
  <c r="G8" i="3"/>
  <c r="G14" i="3" s="1"/>
  <c r="Q60" i="2"/>
  <c r="J10" i="1"/>
  <c r="J16" i="1" s="1"/>
  <c r="M14" i="3"/>
  <c r="D14" i="3"/>
  <c r="F10" i="1"/>
  <c r="F16" i="1" s="1"/>
  <c r="Q16" i="1"/>
  <c r="O16" i="1"/>
  <c r="M16" i="1"/>
  <c r="I16" i="1"/>
  <c r="X16" i="1"/>
  <c r="AI60" i="2"/>
  <c r="AA30" i="3"/>
  <c r="T30" i="3"/>
  <c r="Q11" i="3"/>
  <c r="K34" i="3"/>
  <c r="C22" i="3"/>
  <c r="S61" i="1"/>
  <c r="O61" i="1"/>
  <c r="Q14" i="3"/>
  <c r="T26" i="1"/>
  <c r="S21" i="3"/>
  <c r="D34" i="3"/>
  <c r="AB21" i="3"/>
  <c r="Q12" i="3"/>
  <c r="AA21" i="3"/>
  <c r="Y21" i="3"/>
  <c r="R21" i="3"/>
  <c r="M24" i="3"/>
  <c r="E24" i="3"/>
  <c r="C13" i="3"/>
  <c r="Q15" i="3"/>
  <c r="AB30" i="3"/>
  <c r="U30" i="3"/>
  <c r="X61" i="1"/>
  <c r="J36" i="1"/>
  <c r="F61" i="1"/>
  <c r="S30" i="3"/>
  <c r="Q23" i="3"/>
  <c r="J34" i="3"/>
  <c r="N34" i="3"/>
  <c r="H34" i="3"/>
  <c r="C20" i="3"/>
  <c r="D39" i="2"/>
  <c r="H14" i="3"/>
  <c r="Q27" i="3"/>
  <c r="I24" i="3"/>
  <c r="I14" i="3"/>
  <c r="W30" i="3"/>
  <c r="C18" i="3"/>
  <c r="T61" i="1"/>
  <c r="F34" i="3"/>
  <c r="C28" i="3"/>
  <c r="N52" i="1"/>
  <c r="L52" i="1"/>
  <c r="J52" i="1"/>
  <c r="R36" i="1"/>
  <c r="F36" i="1"/>
  <c r="Q36" i="1"/>
  <c r="O36" i="1"/>
  <c r="M36" i="1"/>
  <c r="D207" i="2" l="1"/>
  <c r="C35" i="1" s="1"/>
  <c r="D282" i="2"/>
  <c r="C50" i="1"/>
  <c r="C52" i="1" s="1"/>
  <c r="E36" i="1"/>
  <c r="E62" i="1" s="1"/>
  <c r="L208" i="2"/>
  <c r="L346" i="2" s="1"/>
  <c r="D113" i="2"/>
  <c r="C23" i="1" s="1"/>
  <c r="C26" i="1" s="1"/>
  <c r="G120" i="2"/>
  <c r="G346" i="2" s="1"/>
  <c r="C29" i="3"/>
  <c r="C34" i="3" s="1"/>
  <c r="C6" i="3"/>
  <c r="Z346" i="2"/>
  <c r="W346" i="2"/>
  <c r="C25" i="3"/>
  <c r="C26" i="3" s="1"/>
  <c r="X346" i="2"/>
  <c r="AA346" i="2"/>
  <c r="C7" i="3"/>
  <c r="V52" i="1"/>
  <c r="V62" i="1" s="1"/>
  <c r="AH346" i="2"/>
  <c r="AE346" i="2"/>
  <c r="V346" i="2"/>
  <c r="T346" i="2"/>
  <c r="O346" i="2"/>
  <c r="I346" i="2"/>
  <c r="D21" i="2"/>
  <c r="T21" i="3"/>
  <c r="T32" i="3" s="1"/>
  <c r="E346" i="2"/>
  <c r="AD346" i="2"/>
  <c r="U346" i="2"/>
  <c r="M346" i="2"/>
  <c r="C53" i="1"/>
  <c r="AF346" i="2"/>
  <c r="AC346" i="2"/>
  <c r="AI346" i="2"/>
  <c r="N346" i="2"/>
  <c r="J343" i="2"/>
  <c r="J346" i="2" s="1"/>
  <c r="I57" i="1"/>
  <c r="I61" i="1" s="1"/>
  <c r="I62" i="1" s="1"/>
  <c r="D323" i="2"/>
  <c r="C57" i="1" s="1"/>
  <c r="AJ346" i="2"/>
  <c r="R346" i="2"/>
  <c r="Q30" i="3"/>
  <c r="F346" i="2"/>
  <c r="S346" i="2"/>
  <c r="Z32" i="3"/>
  <c r="S32" i="3"/>
  <c r="C29" i="1"/>
  <c r="V32" i="3"/>
  <c r="J24" i="3"/>
  <c r="X32" i="3" s="1"/>
  <c r="AG346" i="2"/>
  <c r="G62" i="1"/>
  <c r="D155" i="2"/>
  <c r="H346" i="2"/>
  <c r="P346" i="2"/>
  <c r="AB346" i="2"/>
  <c r="K346" i="2"/>
  <c r="U62" i="1"/>
  <c r="R62" i="1"/>
  <c r="H62" i="1"/>
  <c r="X62" i="1"/>
  <c r="W62" i="1"/>
  <c r="Q346" i="2"/>
  <c r="K62" i="1"/>
  <c r="S62" i="1"/>
  <c r="P62" i="1"/>
  <c r="J62" i="1"/>
  <c r="W32" i="3"/>
  <c r="AB32" i="3"/>
  <c r="R32" i="3"/>
  <c r="C24" i="3"/>
  <c r="U32" i="3"/>
  <c r="N62" i="1"/>
  <c r="D62" i="1"/>
  <c r="L62" i="1"/>
  <c r="T62" i="1"/>
  <c r="Q21" i="3"/>
  <c r="M62" i="1"/>
  <c r="AA32" i="3"/>
  <c r="Q62" i="1"/>
  <c r="F62" i="1"/>
  <c r="C8" i="3"/>
  <c r="C14" i="3" s="1"/>
  <c r="Y32" i="3"/>
  <c r="C11" i="1"/>
  <c r="C16" i="1" s="1"/>
  <c r="D60" i="2"/>
  <c r="O62" i="1"/>
  <c r="D208" i="2" l="1"/>
  <c r="C36" i="1"/>
  <c r="D120" i="2"/>
  <c r="AG348" i="2"/>
  <c r="Z348" i="2"/>
  <c r="C61" i="1"/>
  <c r="D343" i="2"/>
  <c r="Q32" i="3"/>
  <c r="U33" i="3" s="1"/>
  <c r="C62" i="1" l="1"/>
  <c r="J63" i="1" s="1"/>
  <c r="D346" i="2"/>
  <c r="V33" i="3"/>
  <c r="W33" i="3"/>
  <c r="X33" i="3"/>
  <c r="R33" i="3"/>
  <c r="AA33" i="3"/>
  <c r="T33" i="3"/>
  <c r="Y33" i="3"/>
  <c r="S33" i="3"/>
  <c r="AB33" i="3"/>
  <c r="Z33" i="3"/>
  <c r="G63" i="1" l="1"/>
  <c r="R63" i="1"/>
  <c r="W63" i="1"/>
  <c r="D63" i="1"/>
  <c r="H63" i="1"/>
  <c r="Q63" i="1"/>
  <c r="S63" i="1"/>
  <c r="E63" i="1"/>
  <c r="K63" i="1"/>
  <c r="N63" i="1"/>
  <c r="M63" i="1"/>
  <c r="L63" i="1"/>
  <c r="O63" i="1"/>
  <c r="F63" i="1"/>
  <c r="X63" i="1"/>
  <c r="U63" i="1"/>
  <c r="V63" i="1"/>
  <c r="I63" i="1"/>
  <c r="P63" i="1"/>
  <c r="T63" i="1"/>
  <c r="AC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user</author>
    <author>Administrator</author>
  </authors>
  <commentList>
    <comment ref="N8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F91" authorId="1" shapeId="0" xr:uid="{14A95827-F7E5-4738-AB47-1BBE0DAE4D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FJ-USER:
</t>
        </r>
        <r>
          <rPr>
            <sz val="10"/>
            <color indexed="81"/>
            <rFont val="MS P ゴシック"/>
            <family val="3"/>
            <charset val="128"/>
          </rPr>
          <t>４月・１０月入学</t>
        </r>
      </text>
    </comment>
    <comment ref="F10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2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13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F17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４月・１０月入学</t>
        </r>
      </text>
    </comment>
    <comment ref="J270" authorId="2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Administrator:</t>
        </r>
        <r>
          <rPr>
            <sz val="10"/>
            <color indexed="81"/>
            <rFont val="ＭＳ Ｐゴシック"/>
            <family val="3"/>
            <charset val="128"/>
          </rPr>
          <t xml:space="preserve">
隔年４月or10月入学
　　偶数年　20名
　　奇数年　 0名</t>
        </r>
      </text>
    </comment>
    <comment ref="N288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隔年４月・１０月入学
偶数年→50入れる
奇数年→50入れる</t>
        </r>
      </text>
    </comment>
    <comment ref="M311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４月・１０月入学</t>
        </r>
      </text>
    </comment>
    <comment ref="N326" authorId="2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Administrator:</t>
        </r>
        <r>
          <rPr>
            <sz val="10"/>
            <color indexed="81"/>
            <rFont val="ＭＳ Ｐゴシック"/>
            <family val="3"/>
            <charset val="128"/>
          </rPr>
          <t xml:space="preserve">
隔年４月入学
　　偶数年 40名
　　奇数年  0名</t>
        </r>
      </text>
    </comment>
    <comment ref="J338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隔年４月・１０月入学
偶数年→40入れる
奇数年→40入れる</t>
        </r>
      </text>
    </comment>
  </commentList>
</comments>
</file>

<file path=xl/sharedStrings.xml><?xml version="1.0" encoding="utf-8"?>
<sst xmlns="http://schemas.openxmlformats.org/spreadsheetml/2006/main" count="891" uniqueCount="418">
  <si>
    <t>地</t>
  </si>
  <si>
    <t>区</t>
  </si>
  <si>
    <t>北</t>
  </si>
  <si>
    <t>海</t>
  </si>
  <si>
    <t>東</t>
  </si>
  <si>
    <t>関</t>
  </si>
  <si>
    <t>甲</t>
  </si>
  <si>
    <t>信</t>
  </si>
  <si>
    <t>越</t>
  </si>
  <si>
    <t>京</t>
  </si>
  <si>
    <t>陸</t>
  </si>
  <si>
    <t>近</t>
  </si>
  <si>
    <t>畿</t>
  </si>
  <si>
    <t>中</t>
  </si>
  <si>
    <t>国</t>
  </si>
  <si>
    <t>四</t>
  </si>
  <si>
    <t>九</t>
  </si>
  <si>
    <t>州</t>
  </si>
  <si>
    <t>合計</t>
  </si>
  <si>
    <t>（％）</t>
  </si>
  <si>
    <t>北海道</t>
  </si>
  <si>
    <t>小計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</si>
  <si>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</si>
  <si>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</si>
  <si>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</si>
  <si>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</si>
  <si>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</si>
  <si>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</si>
  <si>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</si>
  <si>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</si>
  <si>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</si>
  <si>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</si>
  <si>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</si>
  <si>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</si>
  <si>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</si>
  <si>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</si>
  <si>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</si>
  <si>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東京</t>
  </si>
  <si>
    <t>富山</t>
  </si>
  <si>
    <t>石川</t>
  </si>
  <si>
    <t>福井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</si>
  <si>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</si>
  <si>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</si>
  <si>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</si>
  <si>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</si>
  <si>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</si>
  <si>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</si>
  <si>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</si>
  <si>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</si>
  <si>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</si>
  <si>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</si>
  <si>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</si>
  <si>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</si>
  <si>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</si>
  <si>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</si>
  <si>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</si>
  <si>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</si>
  <si>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</si>
  <si>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</si>
  <si>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</si>
  <si>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</si>
  <si>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</si>
  <si>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</si>
  <si>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</si>
  <si>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</si>
  <si>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</si>
  <si>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</si>
  <si>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</si>
  <si>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計</t>
  </si>
  <si>
    <t>学校群別・修業期間別</t>
  </si>
  <si>
    <t>専門課程</t>
  </si>
  <si>
    <t>１年</t>
  </si>
  <si>
    <t>１.５年</t>
  </si>
  <si>
    <t>２年</t>
  </si>
  <si>
    <t>３年</t>
  </si>
  <si>
    <t>専修学校</t>
  </si>
  <si>
    <t>高等課程</t>
  </si>
  <si>
    <t>一般課程</t>
  </si>
  <si>
    <t>各種学校</t>
  </si>
  <si>
    <t>高等学校</t>
  </si>
  <si>
    <t>短期大学</t>
  </si>
  <si>
    <t>その他</t>
  </si>
  <si>
    <t>※</t>
  </si>
  <si>
    <t>都道府県別養成施設入学定員数</t>
  </si>
  <si>
    <t>０１０４</t>
  </si>
  <si>
    <t>０１０５</t>
  </si>
  <si>
    <t>０１０７</t>
  </si>
  <si>
    <t>０１０８</t>
  </si>
  <si>
    <t>０１１１</t>
  </si>
  <si>
    <t>０１１２</t>
  </si>
  <si>
    <t>０１１３</t>
  </si>
  <si>
    <t>０１１４</t>
  </si>
  <si>
    <t>０１１５</t>
  </si>
  <si>
    <t>０１１６</t>
  </si>
  <si>
    <t>０１１７</t>
  </si>
  <si>
    <t>０１１９</t>
  </si>
  <si>
    <t>０２０２</t>
  </si>
  <si>
    <t>０２０３</t>
  </si>
  <si>
    <t>０２０５</t>
  </si>
  <si>
    <t>０２０６</t>
  </si>
  <si>
    <t>０２０７</t>
  </si>
  <si>
    <t>０３０３</t>
  </si>
  <si>
    <t>０３０４</t>
  </si>
  <si>
    <t>０３０５</t>
  </si>
  <si>
    <t>０３０６</t>
  </si>
  <si>
    <t>０３０７</t>
  </si>
  <si>
    <t>０３０８</t>
  </si>
  <si>
    <t>０３０９</t>
  </si>
  <si>
    <t>０４０１</t>
  </si>
  <si>
    <t>０４０２</t>
  </si>
  <si>
    <t>０５０４</t>
  </si>
  <si>
    <t>０６０２</t>
  </si>
  <si>
    <t>０６０３</t>
  </si>
  <si>
    <t>０６０４</t>
  </si>
  <si>
    <t>０６０５</t>
  </si>
  <si>
    <t>０６０７</t>
  </si>
  <si>
    <t>０７０１</t>
  </si>
  <si>
    <t>０７０２</t>
  </si>
  <si>
    <t>０７０３</t>
  </si>
  <si>
    <t>東北</t>
  </si>
  <si>
    <t>０８０２</t>
  </si>
  <si>
    <t>０８０３</t>
  </si>
  <si>
    <t>０８０４</t>
  </si>
  <si>
    <t>０９０１</t>
  </si>
  <si>
    <t>０９０３</t>
  </si>
  <si>
    <t>０９０４</t>
  </si>
  <si>
    <t>０９０５</t>
  </si>
  <si>
    <t>０９０６</t>
  </si>
  <si>
    <t>１００１</t>
  </si>
  <si>
    <t>１００２</t>
  </si>
  <si>
    <t>１００３</t>
  </si>
  <si>
    <t>１００４</t>
  </si>
  <si>
    <t>１１０５</t>
  </si>
  <si>
    <t>１１０７</t>
  </si>
  <si>
    <t>１１０９</t>
  </si>
  <si>
    <t>１１１０</t>
  </si>
  <si>
    <t>１１１１</t>
  </si>
  <si>
    <t>１１１２</t>
  </si>
  <si>
    <t>１１１５</t>
  </si>
  <si>
    <t>１２０１</t>
  </si>
  <si>
    <t>１２０２</t>
  </si>
  <si>
    <t>１２０３</t>
  </si>
  <si>
    <t>１２０７</t>
  </si>
  <si>
    <t>１２０８</t>
  </si>
  <si>
    <t>１２０９</t>
  </si>
  <si>
    <t>１４０１</t>
  </si>
  <si>
    <t>１４０５</t>
  </si>
  <si>
    <t>１４０６</t>
  </si>
  <si>
    <t>１４０７</t>
  </si>
  <si>
    <t>１４０８</t>
  </si>
  <si>
    <t>１４０９</t>
  </si>
  <si>
    <t>１５０１</t>
  </si>
  <si>
    <t>１５０２</t>
  </si>
  <si>
    <t>１５０３</t>
  </si>
  <si>
    <t>１５０４</t>
  </si>
  <si>
    <t>１５０６</t>
  </si>
  <si>
    <t>２００１</t>
  </si>
  <si>
    <t>２００２</t>
  </si>
  <si>
    <t>２００３</t>
  </si>
  <si>
    <t>関東甲信越</t>
  </si>
  <si>
    <t>１３０１</t>
  </si>
  <si>
    <t>１３０２</t>
  </si>
  <si>
    <t>１３０３</t>
  </si>
  <si>
    <t>１３０４</t>
  </si>
  <si>
    <t>１３０５</t>
  </si>
  <si>
    <t>１３０６</t>
  </si>
  <si>
    <t>１３０９</t>
  </si>
  <si>
    <t>１３１１</t>
  </si>
  <si>
    <t>１３１２</t>
  </si>
  <si>
    <t>１３１３</t>
  </si>
  <si>
    <t>１３１６</t>
  </si>
  <si>
    <t>１３１７</t>
  </si>
  <si>
    <t>１３２０</t>
  </si>
  <si>
    <t>１３２１</t>
  </si>
  <si>
    <t>１３２２</t>
  </si>
  <si>
    <t>１３２３</t>
  </si>
  <si>
    <t>１３２４</t>
  </si>
  <si>
    <t>１３２６</t>
  </si>
  <si>
    <t>１３２８</t>
  </si>
  <si>
    <t>１６０１</t>
  </si>
  <si>
    <t>１６０３</t>
  </si>
  <si>
    <t>１７０２</t>
  </si>
  <si>
    <t>１７０３</t>
  </si>
  <si>
    <t>１８０１</t>
  </si>
  <si>
    <t>１８０２</t>
  </si>
  <si>
    <t>１８０３</t>
  </si>
  <si>
    <t>２１０１</t>
  </si>
  <si>
    <t>２１０４</t>
  </si>
  <si>
    <t>２１０６</t>
  </si>
  <si>
    <t>２１０８</t>
  </si>
  <si>
    <t>２２０１</t>
  </si>
  <si>
    <t>２２０２</t>
  </si>
  <si>
    <t>２２０３</t>
  </si>
  <si>
    <t>２２０６</t>
  </si>
  <si>
    <t>２２０７</t>
  </si>
  <si>
    <t>２２０８</t>
  </si>
  <si>
    <t>２２１０</t>
  </si>
  <si>
    <t>２２１１</t>
  </si>
  <si>
    <t>２３０２</t>
  </si>
  <si>
    <t>２３０３</t>
  </si>
  <si>
    <t>２３０４</t>
  </si>
  <si>
    <t>２３０６</t>
  </si>
  <si>
    <t>２３０８</t>
  </si>
  <si>
    <t>２３０９</t>
  </si>
  <si>
    <t>２３１２</t>
  </si>
  <si>
    <t>２３１３</t>
  </si>
  <si>
    <t>２３１４</t>
  </si>
  <si>
    <t>２３１５</t>
  </si>
  <si>
    <t>２３１６</t>
  </si>
  <si>
    <t>２３１７</t>
  </si>
  <si>
    <t>２３１８</t>
  </si>
  <si>
    <t>２４０１</t>
  </si>
  <si>
    <t>２４０２</t>
  </si>
  <si>
    <t>２４０３</t>
  </si>
  <si>
    <t>２４０５</t>
  </si>
  <si>
    <t>北陸東海</t>
  </si>
  <si>
    <t>２５０１</t>
  </si>
  <si>
    <t>２５０２</t>
  </si>
  <si>
    <t>２６０１</t>
  </si>
  <si>
    <t>２６０３</t>
  </si>
  <si>
    <t>２７０１</t>
  </si>
  <si>
    <t>２７０２</t>
  </si>
  <si>
    <t>２７０３</t>
  </si>
  <si>
    <t>２７０６</t>
  </si>
  <si>
    <t>２７０８</t>
  </si>
  <si>
    <t>２７０９</t>
  </si>
  <si>
    <t>２７１１</t>
  </si>
  <si>
    <t>２８０１</t>
  </si>
  <si>
    <t>２８０３</t>
  </si>
  <si>
    <t>２８０５</t>
  </si>
  <si>
    <t>２８０６</t>
  </si>
  <si>
    <t>２８０７</t>
  </si>
  <si>
    <t>２８０８</t>
  </si>
  <si>
    <t>２９０２</t>
  </si>
  <si>
    <t>２９０４</t>
  </si>
  <si>
    <t>３００２</t>
  </si>
  <si>
    <t>３１０２</t>
  </si>
  <si>
    <t>３２０１</t>
  </si>
  <si>
    <t>３３０２</t>
  </si>
  <si>
    <t>３３０４</t>
  </si>
  <si>
    <t>３３０５</t>
  </si>
  <si>
    <t>３４０１</t>
  </si>
  <si>
    <t>３４０２</t>
  </si>
  <si>
    <t>３５０１</t>
  </si>
  <si>
    <t>３５０４</t>
  </si>
  <si>
    <t>３５０５</t>
  </si>
  <si>
    <t>３５０６</t>
  </si>
  <si>
    <t>３６０１</t>
  </si>
  <si>
    <t>３６０３</t>
  </si>
  <si>
    <t>３７０１</t>
  </si>
  <si>
    <t>３７０２</t>
  </si>
  <si>
    <t>３７０３</t>
  </si>
  <si>
    <t>３８０１</t>
  </si>
  <si>
    <t>３８０２</t>
  </si>
  <si>
    <t>３８０３</t>
  </si>
  <si>
    <t>３９０１</t>
  </si>
  <si>
    <t>近畿中国四国</t>
  </si>
  <si>
    <t>４００１</t>
  </si>
  <si>
    <t>４００２</t>
  </si>
  <si>
    <t>４００３</t>
  </si>
  <si>
    <t>４００４</t>
  </si>
  <si>
    <t>４００５</t>
  </si>
  <si>
    <t>４００６</t>
  </si>
  <si>
    <t>４００７</t>
  </si>
  <si>
    <t>４００８</t>
  </si>
  <si>
    <t>４０１０</t>
  </si>
  <si>
    <t>４０１１</t>
  </si>
  <si>
    <t>４０１２</t>
  </si>
  <si>
    <t>４１０１</t>
  </si>
  <si>
    <t>４１０２</t>
  </si>
  <si>
    <t>４１０４</t>
  </si>
  <si>
    <t>４１０６</t>
  </si>
  <si>
    <t>４２０１</t>
  </si>
  <si>
    <t>４２０２</t>
  </si>
  <si>
    <t>４２０３</t>
  </si>
  <si>
    <t>４２０７</t>
  </si>
  <si>
    <t>４３０１</t>
  </si>
  <si>
    <t>４３０２</t>
  </si>
  <si>
    <t>４３０３</t>
  </si>
  <si>
    <t>４３０４</t>
  </si>
  <si>
    <t>４４０１</t>
  </si>
  <si>
    <t>４４０２</t>
  </si>
  <si>
    <t>４４０３</t>
  </si>
  <si>
    <t>４４０４</t>
  </si>
  <si>
    <t>４４０５</t>
  </si>
  <si>
    <t>４４０６</t>
  </si>
  <si>
    <t>４４０７</t>
  </si>
  <si>
    <t>４５０１</t>
  </si>
  <si>
    <t>４５０４</t>
  </si>
  <si>
    <t>４５０５</t>
  </si>
  <si>
    <t>４５０８</t>
  </si>
  <si>
    <t>４５０９</t>
  </si>
  <si>
    <t>４６０１</t>
  </si>
  <si>
    <t>４６０３</t>
  </si>
  <si>
    <t>４６０４</t>
  </si>
  <si>
    <t>４６０５</t>
  </si>
  <si>
    <t>４７０１</t>
  </si>
  <si>
    <t>４７０２</t>
  </si>
  <si>
    <t>４７０３</t>
  </si>
  <si>
    <t>４７０５</t>
  </si>
  <si>
    <t>九州</t>
  </si>
  <si>
    <t>１．５年</t>
  </si>
  <si>
    <t>学校群別</t>
  </si>
  <si>
    <t>専修</t>
  </si>
  <si>
    <t>学校</t>
  </si>
  <si>
    <t>各種</t>
  </si>
  <si>
    <t>短大</t>
  </si>
  <si>
    <t>別科</t>
  </si>
  <si>
    <t>高等</t>
  </si>
  <si>
    <t xml:space="preserve"> </t>
  </si>
  <si>
    <t>短期</t>
  </si>
  <si>
    <t>大学</t>
  </si>
  <si>
    <t>設置者別</t>
  </si>
  <si>
    <t>公立</t>
  </si>
  <si>
    <t>法人立</t>
  </si>
  <si>
    <t>個人立</t>
  </si>
  <si>
    <t>地区</t>
  </si>
  <si>
    <t>合　計</t>
  </si>
  <si>
    <t xml:space="preserve">                            </t>
  </si>
  <si>
    <t>１８０５</t>
  </si>
  <si>
    <t>１１１６</t>
  </si>
  <si>
    <t>３４０４</t>
  </si>
  <si>
    <t>４７０６</t>
  </si>
  <si>
    <t>１３２９</t>
  </si>
  <si>
    <t>都道
府県</t>
    <phoneticPr fontId="6"/>
  </si>
  <si>
    <t>都道
府県</t>
    <phoneticPr fontId="6"/>
  </si>
  <si>
    <t>１５０７</t>
  </si>
  <si>
    <t>１５０８</t>
  </si>
  <si>
    <t>３４０５</t>
  </si>
  <si>
    <t>４３０５</t>
  </si>
  <si>
    <t>１７０４</t>
  </si>
  <si>
    <t>３４０６</t>
  </si>
  <si>
    <t>０１２０</t>
  </si>
  <si>
    <t>０１２１</t>
  </si>
  <si>
    <t>０３１０</t>
  </si>
  <si>
    <t>３８０４</t>
  </si>
  <si>
    <t>４０１３</t>
  </si>
  <si>
    <t>４５１０</t>
  </si>
  <si>
    <t>１３３１</t>
  </si>
  <si>
    <t>２３２１</t>
  </si>
  <si>
    <t>３１０３</t>
  </si>
  <si>
    <t>(1)</t>
    <phoneticPr fontId="6"/>
  </si>
  <si>
    <t>(1)</t>
    <phoneticPr fontId="6"/>
  </si>
  <si>
    <t>※（　)は再掲、合計欄には含まないものとする</t>
    <rPh sb="5" eb="7">
      <t>サイケイ</t>
    </rPh>
    <rPh sb="8" eb="10">
      <t>ゴウケイ</t>
    </rPh>
    <rPh sb="10" eb="11">
      <t>ラン</t>
    </rPh>
    <rPh sb="13" eb="14">
      <t>フク</t>
    </rPh>
    <phoneticPr fontId="6"/>
  </si>
  <si>
    <t>０４０３</t>
  </si>
  <si>
    <t>０１２２</t>
  </si>
  <si>
    <t>０９０８</t>
  </si>
  <si>
    <t>大学</t>
    <phoneticPr fontId="6"/>
  </si>
  <si>
    <t>２７１２</t>
  </si>
  <si>
    <t>２７１３</t>
  </si>
  <si>
    <t>大学</t>
    <rPh sb="0" eb="2">
      <t>ダイガク</t>
    </rPh>
    <phoneticPr fontId="6"/>
  </si>
  <si>
    <t>短大･大学</t>
    <rPh sb="3" eb="5">
      <t>ダイガク</t>
    </rPh>
    <phoneticPr fontId="6"/>
  </si>
  <si>
    <t>別科</t>
    <rPh sb="0" eb="2">
      <t>ベッカ</t>
    </rPh>
    <phoneticPr fontId="6"/>
  </si>
  <si>
    <t>４０１４</t>
  </si>
  <si>
    <t>４年</t>
    <phoneticPr fontId="6"/>
  </si>
  <si>
    <t>１９０３</t>
    <phoneticPr fontId="6"/>
  </si>
  <si>
    <t>１１１７</t>
  </si>
  <si>
    <t>１３３２</t>
  </si>
  <si>
    <t>３８０５</t>
  </si>
  <si>
    <t>短大</t>
    <phoneticPr fontId="6"/>
  </si>
  <si>
    <t>０４０４</t>
  </si>
  <si>
    <t>１３３３</t>
  </si>
  <si>
    <t>その他</t>
    <phoneticPr fontId="6"/>
  </si>
  <si>
    <t>２年</t>
    <rPh sb="1" eb="2">
      <t>ネン</t>
    </rPh>
    <phoneticPr fontId="6"/>
  </si>
  <si>
    <t>１年</t>
    <rPh sb="1" eb="2">
      <t>ネン</t>
    </rPh>
    <phoneticPr fontId="6"/>
  </si>
  <si>
    <t>北海道</t>
    <rPh sb="0" eb="3">
      <t>ホッカイドウ</t>
    </rPh>
    <phoneticPr fontId="6"/>
  </si>
  <si>
    <t>※</t>
    <phoneticPr fontId="6"/>
  </si>
  <si>
    <t>４６０８</t>
    <phoneticPr fontId="6"/>
  </si>
  <si>
    <t>※</t>
    <phoneticPr fontId="6"/>
  </si>
  <si>
    <t>４年</t>
    <rPh sb="1" eb="2">
      <t>ネン</t>
    </rPh>
    <phoneticPr fontId="6"/>
  </si>
  <si>
    <t>地区</t>
    <rPh sb="1" eb="2">
      <t>ク</t>
    </rPh>
    <phoneticPr fontId="6"/>
  </si>
  <si>
    <t>都道府県</t>
    <rPh sb="1" eb="4">
      <t>ドウフケン</t>
    </rPh>
    <phoneticPr fontId="6"/>
  </si>
  <si>
    <t>東京</t>
    <rPh sb="0" eb="2">
      <t>トウキョウ</t>
    </rPh>
    <phoneticPr fontId="6"/>
  </si>
  <si>
    <t>第１－２表　都道府県別養成施設</t>
    <rPh sb="0" eb="1">
      <t>ダイ</t>
    </rPh>
    <rPh sb="4" eb="5">
      <t>ヒョウ</t>
    </rPh>
    <phoneticPr fontId="6"/>
  </si>
  <si>
    <t xml:space="preserve">(学校群別・修業期間別)入学定員数        </t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</si>
  <si>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6"/>
  </si>
  <si>
    <t>東北</t>
    <rPh sb="0" eb="2">
      <t>トウホク</t>
    </rPh>
    <phoneticPr fontId="6"/>
  </si>
  <si>
    <t>九州</t>
    <rPh sb="0" eb="2">
      <t>キュウシュウ</t>
    </rPh>
    <phoneticPr fontId="6"/>
  </si>
  <si>
    <t>短大･
専攻科
・別科</t>
    <rPh sb="4" eb="7">
      <t>センコウカ</t>
    </rPh>
    <phoneticPr fontId="6"/>
  </si>
  <si>
    <t>短期
大学</t>
    <phoneticPr fontId="6"/>
  </si>
  <si>
    <t>高等
学校</t>
    <phoneticPr fontId="6"/>
  </si>
  <si>
    <t>※</t>
    <phoneticPr fontId="6"/>
  </si>
  <si>
    <t>１３３４</t>
  </si>
  <si>
    <t>１３３５</t>
  </si>
  <si>
    <t>２３２３</t>
  </si>
  <si>
    <t>※</t>
    <phoneticPr fontId="6"/>
  </si>
  <si>
    <t>３９０２</t>
  </si>
  <si>
    <t>１７０５</t>
  </si>
  <si>
    <t>関東甲信越</t>
    <rPh sb="0" eb="2">
      <t>カントウ</t>
    </rPh>
    <rPh sb="2" eb="5">
      <t>コウシンエツ</t>
    </rPh>
    <phoneticPr fontId="6"/>
  </si>
  <si>
    <t>東海北陸</t>
    <rPh sb="0" eb="2">
      <t>トウカイ</t>
    </rPh>
    <rPh sb="2" eb="4">
      <t>ホクリク</t>
    </rPh>
    <phoneticPr fontId="6"/>
  </si>
  <si>
    <t>近畿中国四国</t>
    <rPh sb="0" eb="2">
      <t>キンキ</t>
    </rPh>
    <rPh sb="2" eb="4">
      <t>チュウゴク</t>
    </rPh>
    <rPh sb="4" eb="6">
      <t>シコク</t>
    </rPh>
    <phoneticPr fontId="6"/>
  </si>
  <si>
    <t>０２０８</t>
  </si>
  <si>
    <t>１１１８</t>
  </si>
  <si>
    <t>１６０４</t>
  </si>
  <si>
    <t>２７１５</t>
  </si>
  <si>
    <t>３３０６</t>
  </si>
  <si>
    <t xml:space="preserve"> </t>
    <phoneticPr fontId="6"/>
  </si>
  <si>
    <t>２５０３</t>
  </si>
  <si>
    <t>※</t>
    <phoneticPr fontId="6"/>
  </si>
  <si>
    <t>２７１６</t>
    <phoneticPr fontId="6"/>
  </si>
  <si>
    <t>３６０４</t>
  </si>
  <si>
    <t>４２０８</t>
  </si>
  <si>
    <t>０７０４</t>
  </si>
  <si>
    <t>１２１０</t>
  </si>
  <si>
    <t>１４１０</t>
  </si>
  <si>
    <t>１３３６</t>
  </si>
  <si>
    <t>２３２４</t>
  </si>
  <si>
    <t>※</t>
    <phoneticPr fontId="6"/>
  </si>
  <si>
    <t>０４０５</t>
  </si>
  <si>
    <t>１３３７</t>
  </si>
  <si>
    <t>※</t>
    <phoneticPr fontId="6"/>
  </si>
  <si>
    <t>１３３８</t>
  </si>
  <si>
    <t>１３３９</t>
  </si>
  <si>
    <t>３００４</t>
    <phoneticPr fontId="6"/>
  </si>
  <si>
    <t>１３４０</t>
    <phoneticPr fontId="6"/>
  </si>
  <si>
    <t>０４０６</t>
    <phoneticPr fontId="6"/>
  </si>
  <si>
    <t>１３４１</t>
  </si>
  <si>
    <t>令和６年度</t>
    <rPh sb="0" eb="1">
      <t>レイ</t>
    </rPh>
    <rPh sb="1" eb="2">
      <t>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</si>
</sst>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#,##0;[Red]#,##0"/>
    <numFmt numFmtId="180" formatCode="\(0.0\)"/>
  </numFmts>
  <fonts count="29">
    <font>
      <sz val="12"/>
      <name val="Arial"/>
      <family val="2"/>
    </font>
    <font>
      <sz val="12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9" fontId="2" fillId="0" borderId="0" xfId="0" applyNumberFormat="1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176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77" fontId="2" fillId="0" borderId="2" xfId="0" applyNumberFormat="1" applyFont="1" applyBorder="1"/>
    <xf numFmtId="177" fontId="2" fillId="0" borderId="4" xfId="0" applyNumberFormat="1" applyFont="1" applyBorder="1"/>
    <xf numFmtId="177" fontId="2" fillId="0" borderId="1" xfId="0" applyNumberFormat="1" applyFont="1" applyBorder="1"/>
    <xf numFmtId="178" fontId="2" fillId="0" borderId="1" xfId="0" applyNumberFormat="1" applyFont="1" applyBorder="1"/>
    <xf numFmtId="178" fontId="2" fillId="0" borderId="7" xfId="0" applyNumberFormat="1" applyFont="1" applyBorder="1"/>
    <xf numFmtId="178" fontId="2" fillId="0" borderId="2" xfId="0" applyNumberFormat="1" applyFont="1" applyBorder="1"/>
    <xf numFmtId="178" fontId="2" fillId="0" borderId="8" xfId="0" applyNumberFormat="1" applyFont="1" applyBorder="1"/>
    <xf numFmtId="178" fontId="2" fillId="0" borderId="4" xfId="0" applyNumberFormat="1" applyFont="1" applyBorder="1"/>
    <xf numFmtId="178" fontId="2" fillId="0" borderId="6" xfId="0" applyNumberFormat="1" applyFont="1" applyBorder="1"/>
    <xf numFmtId="178" fontId="5" fillId="0" borderId="7" xfId="0" applyNumberFormat="1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right"/>
    </xf>
    <xf numFmtId="176" fontId="5" fillId="0" borderId="0" xfId="0" applyNumberFormat="1" applyFont="1"/>
    <xf numFmtId="178" fontId="5" fillId="0" borderId="0" xfId="0" applyNumberFormat="1" applyFont="1"/>
    <xf numFmtId="9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176" fontId="5" fillId="0" borderId="2" xfId="0" applyNumberFormat="1" applyFont="1" applyBorder="1"/>
    <xf numFmtId="0" fontId="1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Continuous"/>
    </xf>
    <xf numFmtId="0" fontId="2" fillId="2" borderId="1" xfId="0" applyFont="1" applyFill="1" applyBorder="1"/>
    <xf numFmtId="0" fontId="2" fillId="2" borderId="3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Continuous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/>
    </xf>
    <xf numFmtId="0" fontId="14" fillId="0" borderId="0" xfId="0" applyFont="1"/>
    <xf numFmtId="0" fontId="14" fillId="0" borderId="5" xfId="0" applyFont="1" applyBorder="1" applyAlignment="1">
      <alignment horizontal="center"/>
    </xf>
    <xf numFmtId="0" fontId="14" fillId="0" borderId="3" xfId="0" applyFont="1" applyBorder="1"/>
    <xf numFmtId="176" fontId="14" fillId="0" borderId="0" xfId="0" applyNumberFormat="1" applyFont="1"/>
    <xf numFmtId="9" fontId="14" fillId="0" borderId="0" xfId="0" applyNumberFormat="1" applyFont="1"/>
    <xf numFmtId="0" fontId="14" fillId="2" borderId="23" xfId="0" applyFont="1" applyFill="1" applyBorder="1" applyAlignment="1">
      <alignment horizontal="center" vertical="center" justifyLastLine="1"/>
    </xf>
    <xf numFmtId="0" fontId="14" fillId="0" borderId="24" xfId="0" applyFont="1" applyBorder="1" applyAlignment="1">
      <alignment horizontal="center" vertical="center" justifyLastLine="1"/>
    </xf>
    <xf numFmtId="0" fontId="17" fillId="0" borderId="25" xfId="0" applyFont="1" applyBorder="1" applyAlignment="1">
      <alignment horizontal="distributed" vertical="center" justifyLastLine="1"/>
    </xf>
    <xf numFmtId="179" fontId="17" fillId="0" borderId="25" xfId="0" applyNumberFormat="1" applyFont="1" applyBorder="1" applyAlignment="1">
      <alignment horizontal="right" vertical="center"/>
    </xf>
    <xf numFmtId="180" fontId="17" fillId="0" borderId="26" xfId="0" applyNumberFormat="1" applyFont="1" applyBorder="1"/>
    <xf numFmtId="0" fontId="17" fillId="0" borderId="24" xfId="0" applyFont="1" applyBorder="1" applyAlignment="1">
      <alignment horizontal="distributed" vertical="center" justifyLastLine="1"/>
    </xf>
    <xf numFmtId="179" fontId="17" fillId="0" borderId="24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distributed" vertical="center" justifyLastLine="1"/>
    </xf>
    <xf numFmtId="179" fontId="17" fillId="0" borderId="27" xfId="0" applyNumberFormat="1" applyFont="1" applyBorder="1" applyAlignment="1">
      <alignment horizontal="right" vertical="center"/>
    </xf>
    <xf numFmtId="179" fontId="17" fillId="0" borderId="28" xfId="0" applyNumberFormat="1" applyFont="1" applyBorder="1" applyAlignment="1">
      <alignment horizontal="right" vertical="center"/>
    </xf>
    <xf numFmtId="180" fontId="17" fillId="0" borderId="29" xfId="0" applyNumberFormat="1" applyFont="1" applyBorder="1"/>
    <xf numFmtId="3" fontId="20" fillId="0" borderId="2" xfId="0" applyNumberFormat="1" applyFont="1" applyBorder="1"/>
    <xf numFmtId="0" fontId="20" fillId="0" borderId="2" xfId="0" applyFont="1" applyBorder="1"/>
    <xf numFmtId="0" fontId="21" fillId="0" borderId="10" xfId="0" applyFont="1" applyBorder="1" applyAlignment="1">
      <alignment horizontal="center"/>
    </xf>
    <xf numFmtId="3" fontId="21" fillId="0" borderId="2" xfId="0" applyNumberFormat="1" applyFont="1" applyBorder="1"/>
    <xf numFmtId="0" fontId="21" fillId="0" borderId="2" xfId="0" applyFont="1" applyBorder="1"/>
    <xf numFmtId="3" fontId="20" fillId="0" borderId="1" xfId="0" applyNumberFormat="1" applyFont="1" applyBorder="1"/>
    <xf numFmtId="0" fontId="19" fillId="0" borderId="0" xfId="0" applyFont="1" applyAlignment="1">
      <alignment horizontal="centerContinuous" vertical="center"/>
    </xf>
    <xf numFmtId="0" fontId="21" fillId="0" borderId="0" xfId="0" applyFont="1"/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Continuous"/>
    </xf>
    <xf numFmtId="0" fontId="21" fillId="0" borderId="3" xfId="0" applyFont="1" applyBorder="1" applyAlignment="1">
      <alignment horizontal="centerContinuous"/>
    </xf>
    <xf numFmtId="0" fontId="21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Continuous"/>
    </xf>
    <xf numFmtId="0" fontId="21" fillId="0" borderId="10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2" xfId="0" applyFont="1" applyBorder="1" applyAlignment="1">
      <alignment horizontal="centerContinuous"/>
    </xf>
    <xf numFmtId="0" fontId="21" fillId="0" borderId="2" xfId="0" applyFont="1" applyBorder="1" applyAlignment="1">
      <alignment horizontal="centerContinuous" vertical="center"/>
    </xf>
    <xf numFmtId="0" fontId="21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3" fontId="21" fillId="0" borderId="11" xfId="0" applyNumberFormat="1" applyFont="1" applyBorder="1"/>
    <xf numFmtId="3" fontId="21" fillId="0" borderId="12" xfId="0" applyNumberFormat="1" applyFont="1" applyBorder="1"/>
    <xf numFmtId="3" fontId="21" fillId="0" borderId="1" xfId="0" applyNumberFormat="1" applyFont="1" applyBorder="1"/>
    <xf numFmtId="0" fontId="21" fillId="0" borderId="13" xfId="0" applyFont="1" applyBorder="1"/>
    <xf numFmtId="0" fontId="21" fillId="0" borderId="3" xfId="0" applyFont="1" applyBorder="1"/>
    <xf numFmtId="0" fontId="21" fillId="0" borderId="14" xfId="0" applyFont="1" applyBorder="1" applyAlignment="1">
      <alignment horizontal="center"/>
    </xf>
    <xf numFmtId="3" fontId="21" fillId="0" borderId="15" xfId="0" applyNumberFormat="1" applyFont="1" applyBorder="1"/>
    <xf numFmtId="0" fontId="21" fillId="0" borderId="30" xfId="0" applyFont="1" applyBorder="1"/>
    <xf numFmtId="0" fontId="21" fillId="0" borderId="7" xfId="0" applyFont="1" applyBorder="1"/>
    <xf numFmtId="0" fontId="21" fillId="0" borderId="8" xfId="0" applyFont="1" applyBorder="1"/>
    <xf numFmtId="3" fontId="21" fillId="0" borderId="13" xfId="0" applyNumberFormat="1" applyFont="1" applyBorder="1"/>
    <xf numFmtId="3" fontId="21" fillId="0" borderId="0" xfId="0" applyNumberFormat="1" applyFont="1"/>
    <xf numFmtId="3" fontId="21" fillId="0" borderId="8" xfId="0" applyNumberFormat="1" applyFont="1" applyBorder="1"/>
    <xf numFmtId="3" fontId="21" fillId="0" borderId="7" xfId="0" applyNumberFormat="1" applyFont="1" applyBorder="1"/>
    <xf numFmtId="49" fontId="21" fillId="0" borderId="10" xfId="0" applyNumberFormat="1" applyFont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21" fillId="3" borderId="1" xfId="0" applyFont="1" applyFill="1" applyBorder="1"/>
    <xf numFmtId="3" fontId="21" fillId="3" borderId="2" xfId="0" applyNumberFormat="1" applyFont="1" applyFill="1" applyBorder="1"/>
    <xf numFmtId="49" fontId="21" fillId="0" borderId="9" xfId="0" applyNumberFormat="1" applyFont="1" applyBorder="1" applyAlignment="1">
      <alignment horizontal="center"/>
    </xf>
    <xf numFmtId="3" fontId="21" fillId="3" borderId="1" xfId="0" applyNumberFormat="1" applyFont="1" applyFill="1" applyBorder="1"/>
    <xf numFmtId="3" fontId="21" fillId="0" borderId="14" xfId="0" applyNumberFormat="1" applyFont="1" applyBorder="1" applyAlignment="1">
      <alignment horizontal="center"/>
    </xf>
    <xf numFmtId="0" fontId="21" fillId="0" borderId="15" xfId="0" applyFont="1" applyBorder="1"/>
    <xf numFmtId="3" fontId="21" fillId="0" borderId="10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3" fontId="21" fillId="0" borderId="32" xfId="0" applyNumberFormat="1" applyFont="1" applyBorder="1"/>
    <xf numFmtId="3" fontId="21" fillId="0" borderId="33" xfId="0" applyNumberFormat="1" applyFont="1" applyBorder="1"/>
    <xf numFmtId="3" fontId="21" fillId="0" borderId="9" xfId="0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3" fontId="21" fillId="0" borderId="4" xfId="0" applyNumberFormat="1" applyFont="1" applyBorder="1"/>
    <xf numFmtId="3" fontId="21" fillId="0" borderId="6" xfId="0" applyNumberFormat="1" applyFont="1" applyBorder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3" fontId="25" fillId="0" borderId="14" xfId="0" applyNumberFormat="1" applyFont="1" applyBorder="1" applyAlignment="1">
      <alignment horizontal="center"/>
    </xf>
    <xf numFmtId="3" fontId="21" fillId="0" borderId="20" xfId="0" applyNumberFormat="1" applyFont="1" applyBorder="1"/>
    <xf numFmtId="3" fontId="21" fillId="0" borderId="21" xfId="0" applyNumberFormat="1" applyFont="1" applyBorder="1"/>
    <xf numFmtId="0" fontId="21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25" fillId="5" borderId="2" xfId="0" applyNumberFormat="1" applyFont="1" applyFill="1" applyBorder="1"/>
    <xf numFmtId="0" fontId="27" fillId="0" borderId="1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3" fontId="26" fillId="0" borderId="1" xfId="0" applyNumberFormat="1" applyFont="1" applyBorder="1"/>
    <xf numFmtId="0" fontId="26" fillId="0" borderId="1" xfId="0" applyFont="1" applyBorder="1"/>
    <xf numFmtId="0" fontId="26" fillId="0" borderId="2" xfId="0" applyFont="1" applyBorder="1"/>
    <xf numFmtId="0" fontId="26" fillId="0" borderId="10" xfId="0" applyFont="1" applyBorder="1" applyAlignment="1">
      <alignment horizontal="center"/>
    </xf>
    <xf numFmtId="3" fontId="26" fillId="0" borderId="2" xfId="0" applyNumberFormat="1" applyFont="1" applyBorder="1"/>
    <xf numFmtId="3" fontId="28" fillId="6" borderId="2" xfId="0" applyNumberFormat="1" applyFont="1" applyFill="1" applyBorder="1"/>
    <xf numFmtId="0" fontId="16" fillId="0" borderId="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textRotation="255"/>
    </xf>
    <xf numFmtId="0" fontId="18" fillId="0" borderId="46" xfId="0" applyFont="1" applyBorder="1" applyAlignment="1">
      <alignment horizontal="center" vertical="center" textRotation="255"/>
    </xf>
    <xf numFmtId="0" fontId="17" fillId="0" borderId="50" xfId="0" applyFont="1" applyBorder="1" applyAlignment="1">
      <alignment horizontal="center" vertical="distributed" textRotation="255" justifyLastLine="1"/>
    </xf>
    <xf numFmtId="0" fontId="17" fillId="0" borderId="51" xfId="0" applyFont="1" applyBorder="1" applyAlignment="1">
      <alignment horizontal="center" vertical="distributed" textRotation="255" justifyLastLine="1"/>
    </xf>
    <xf numFmtId="0" fontId="17" fillId="0" borderId="52" xfId="0" applyFont="1" applyBorder="1" applyAlignment="1">
      <alignment horizontal="center" vertical="distributed" textRotation="255" justifyLastLine="1"/>
    </xf>
    <xf numFmtId="0" fontId="17" fillId="0" borderId="44" xfId="0" applyFont="1" applyBorder="1" applyAlignment="1">
      <alignment horizontal="center" vertical="distributed" textRotation="255" justifyLastLine="1"/>
    </xf>
    <xf numFmtId="0" fontId="17" fillId="0" borderId="46" xfId="0" applyFont="1" applyBorder="1" applyAlignment="1">
      <alignment horizontal="center" vertical="distributed" textRotation="255" justifyLastLine="1"/>
    </xf>
    <xf numFmtId="0" fontId="17" fillId="0" borderId="45" xfId="0" applyFont="1" applyBorder="1" applyAlignment="1">
      <alignment horizontal="center" vertical="distributed" textRotation="255" justifyLastLine="1"/>
    </xf>
    <xf numFmtId="0" fontId="17" fillId="0" borderId="50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44" xfId="0" applyFont="1" applyBorder="1" applyAlignment="1">
      <alignment horizontal="distributed" vertical="center" justifyLastLine="1"/>
    </xf>
    <xf numFmtId="0" fontId="17" fillId="0" borderId="4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4" fillId="2" borderId="47" xfId="0" applyFont="1" applyFill="1" applyBorder="1" applyAlignment="1">
      <alignment horizontal="center" vertical="distributed" textRotation="255" justifyLastLine="1"/>
    </xf>
    <xf numFmtId="0" fontId="14" fillId="2" borderId="48" xfId="0" applyFont="1" applyFill="1" applyBorder="1" applyAlignment="1">
      <alignment horizontal="center" vertical="distributed" textRotation="255" justifyLastLine="1"/>
    </xf>
    <xf numFmtId="0" fontId="14" fillId="2" borderId="23" xfId="0" applyFont="1" applyFill="1" applyBorder="1" applyAlignment="1">
      <alignment horizontal="center" vertical="center" justifyLastLine="1"/>
    </xf>
    <xf numFmtId="0" fontId="14" fillId="2" borderId="23" xfId="0" applyFont="1" applyFill="1" applyBorder="1" applyAlignment="1">
      <alignment horizontal="center" vertical="center" wrapText="1" justifyLastLine="1"/>
    </xf>
    <xf numFmtId="0" fontId="18" fillId="2" borderId="24" xfId="0" applyFont="1" applyFill="1" applyBorder="1" applyAlignment="1">
      <alignment horizontal="center" vertical="center" wrapText="1" justifyLastLine="1"/>
    </xf>
    <xf numFmtId="0" fontId="18" fillId="2" borderId="27" xfId="0" applyFont="1" applyFill="1" applyBorder="1" applyAlignment="1">
      <alignment horizontal="center" vertical="center" wrapText="1" justifyLastLine="1"/>
    </xf>
    <xf numFmtId="0" fontId="18" fillId="0" borderId="50" xfId="0" applyFont="1" applyBorder="1" applyAlignment="1">
      <alignment horizontal="center" vertical="center" textRotation="255"/>
    </xf>
    <xf numFmtId="0" fontId="18" fillId="0" borderId="51" xfId="0" applyFont="1" applyBorder="1" applyAlignment="1">
      <alignment horizontal="center" vertical="center" textRotation="255"/>
    </xf>
    <xf numFmtId="0" fontId="14" fillId="2" borderId="40" xfId="0" applyFont="1" applyFill="1" applyBorder="1" applyAlignment="1">
      <alignment horizontal="center" vertical="center" justifyLastLine="1"/>
    </xf>
    <xf numFmtId="0" fontId="14" fillId="2" borderId="49" xfId="0" applyFont="1" applyFill="1" applyBorder="1" applyAlignment="1">
      <alignment horizontal="center" vertical="center" justifyLastLine="1"/>
    </xf>
    <xf numFmtId="0" fontId="14" fillId="2" borderId="41" xfId="0" applyFont="1" applyFill="1" applyBorder="1" applyAlignment="1">
      <alignment horizontal="center" vertical="center" justifyLastLine="1"/>
    </xf>
    <xf numFmtId="0" fontId="14" fillId="2" borderId="37" xfId="0" applyFont="1" applyFill="1" applyBorder="1" applyAlignment="1">
      <alignment horizontal="center" vertical="center" justifyLastLine="1"/>
    </xf>
    <xf numFmtId="0" fontId="14" fillId="2" borderId="38" xfId="0" applyFont="1" applyFill="1" applyBorder="1" applyAlignment="1">
      <alignment horizontal="center" vertical="center" justifyLastLine="1"/>
    </xf>
    <xf numFmtId="0" fontId="14" fillId="2" borderId="39" xfId="0" applyFont="1" applyFill="1" applyBorder="1" applyAlignment="1">
      <alignment horizontal="center" vertical="center" justifyLastLine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4" fillId="2" borderId="34" xfId="0" applyFont="1" applyFill="1" applyBorder="1" applyAlignment="1">
      <alignment horizontal="center" vertical="distributed" textRotation="255" justifyLastLine="1"/>
    </xf>
    <xf numFmtId="0" fontId="14" fillId="2" borderId="35" xfId="0" applyFont="1" applyFill="1" applyBorder="1" applyAlignment="1">
      <alignment horizontal="center" vertical="distributed" textRotation="255" justifyLastLine="1"/>
    </xf>
    <xf numFmtId="0" fontId="14" fillId="2" borderId="36" xfId="0" applyFont="1" applyFill="1" applyBorder="1" applyAlignment="1">
      <alignment horizontal="center" vertical="center" justifyLastLine="1"/>
    </xf>
    <xf numFmtId="0" fontId="1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0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showOutlineSymbol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M1"/>
    </sheetView>
  </sheetViews>
  <sheetFormatPr defaultColWidth="10.69140625" defaultRowHeight="14.25" customHeight="1"/>
  <cols>
    <col min="1" max="1" width="2.765625" style="61" customWidth="1"/>
    <col min="2" max="2" width="8" style="61" customWidth="1"/>
    <col min="3" max="3" width="8" style="61" bestFit="1" customWidth="1"/>
    <col min="4" max="24" width="5.07421875" style="61" customWidth="1"/>
    <col min="25" max="25" width="8" style="61" customWidth="1"/>
    <col min="26" max="26" width="2.765625" style="61" customWidth="1"/>
    <col min="27" max="16384" width="10.69140625" style="61"/>
  </cols>
  <sheetData>
    <row r="1" spans="1:26" ht="27" customHeight="1">
      <c r="A1" s="177" t="s">
        <v>373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8" t="s">
        <v>374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 ht="18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Q2" s="62"/>
      <c r="R2" s="62"/>
      <c r="U2" s="62"/>
      <c r="V2" s="62"/>
      <c r="W2" s="179" t="s">
        <v>417</v>
      </c>
      <c r="X2" s="179"/>
      <c r="Y2" s="179"/>
      <c r="Z2" s="179"/>
    </row>
    <row r="3" spans="1:26" ht="14.25" customHeight="1">
      <c r="A3" s="180" t="s">
        <v>370</v>
      </c>
      <c r="B3" s="182" t="s">
        <v>371</v>
      </c>
      <c r="C3" s="182" t="s">
        <v>68</v>
      </c>
      <c r="D3" s="174" t="s">
        <v>69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6"/>
      <c r="Y3" s="182" t="s">
        <v>371</v>
      </c>
      <c r="Z3" s="163" t="s">
        <v>370</v>
      </c>
    </row>
    <row r="4" spans="1:26" ht="14.25" customHeight="1">
      <c r="A4" s="181"/>
      <c r="B4" s="165"/>
      <c r="C4" s="165"/>
      <c r="D4" s="171" t="s">
        <v>75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65" t="s">
        <v>78</v>
      </c>
      <c r="Q4" s="165"/>
      <c r="R4" s="165"/>
      <c r="S4" s="166" t="s">
        <v>380</v>
      </c>
      <c r="T4" s="167" t="s">
        <v>378</v>
      </c>
      <c r="U4" s="166" t="s">
        <v>379</v>
      </c>
      <c r="V4" s="166" t="s">
        <v>350</v>
      </c>
      <c r="W4" s="166" t="s">
        <v>362</v>
      </c>
      <c r="X4" s="166"/>
      <c r="Y4" s="165"/>
      <c r="Z4" s="164"/>
    </row>
    <row r="5" spans="1:26" ht="14.25" customHeight="1">
      <c r="A5" s="181"/>
      <c r="B5" s="165"/>
      <c r="C5" s="165"/>
      <c r="D5" s="165" t="s">
        <v>70</v>
      </c>
      <c r="E5" s="165"/>
      <c r="F5" s="165"/>
      <c r="G5" s="165"/>
      <c r="H5" s="165" t="s">
        <v>76</v>
      </c>
      <c r="I5" s="165"/>
      <c r="J5" s="165"/>
      <c r="K5" s="165"/>
      <c r="L5" s="171" t="s">
        <v>77</v>
      </c>
      <c r="M5" s="172"/>
      <c r="N5" s="172"/>
      <c r="O5" s="173"/>
      <c r="P5" s="165"/>
      <c r="Q5" s="165"/>
      <c r="R5" s="165"/>
      <c r="S5" s="166"/>
      <c r="T5" s="168"/>
      <c r="U5" s="166"/>
      <c r="V5" s="166"/>
      <c r="W5" s="166"/>
      <c r="X5" s="166"/>
      <c r="Y5" s="165"/>
      <c r="Z5" s="164"/>
    </row>
    <row r="6" spans="1:26" ht="14.25" customHeight="1">
      <c r="A6" s="181"/>
      <c r="B6" s="165"/>
      <c r="C6" s="165"/>
      <c r="D6" s="66" t="s">
        <v>71</v>
      </c>
      <c r="E6" s="66" t="s">
        <v>72</v>
      </c>
      <c r="F6" s="66" t="s">
        <v>73</v>
      </c>
      <c r="G6" s="66" t="s">
        <v>74</v>
      </c>
      <c r="H6" s="66" t="s">
        <v>71</v>
      </c>
      <c r="I6" s="66" t="s">
        <v>72</v>
      </c>
      <c r="J6" s="66" t="s">
        <v>73</v>
      </c>
      <c r="K6" s="66" t="s">
        <v>74</v>
      </c>
      <c r="L6" s="66" t="s">
        <v>71</v>
      </c>
      <c r="M6" s="66" t="s">
        <v>72</v>
      </c>
      <c r="N6" s="66" t="s">
        <v>73</v>
      </c>
      <c r="O6" s="66" t="s">
        <v>74</v>
      </c>
      <c r="P6" s="66" t="s">
        <v>71</v>
      </c>
      <c r="Q6" s="66" t="s">
        <v>72</v>
      </c>
      <c r="R6" s="66" t="s">
        <v>73</v>
      </c>
      <c r="S6" s="66" t="s">
        <v>74</v>
      </c>
      <c r="T6" s="66" t="s">
        <v>71</v>
      </c>
      <c r="U6" s="66" t="s">
        <v>73</v>
      </c>
      <c r="V6" s="66" t="s">
        <v>369</v>
      </c>
      <c r="W6" s="66" t="s">
        <v>364</v>
      </c>
      <c r="X6" s="66" t="s">
        <v>363</v>
      </c>
      <c r="Y6" s="165"/>
      <c r="Z6" s="164"/>
    </row>
    <row r="7" spans="1:26" ht="3.75" customHeight="1">
      <c r="A7" s="169" t="s">
        <v>365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149" t="s">
        <v>365</v>
      </c>
    </row>
    <row r="8" spans="1:26" ht="11.25" customHeight="1">
      <c r="A8" s="170"/>
      <c r="B8" s="68" t="s">
        <v>20</v>
      </c>
      <c r="C8" s="69">
        <f>養成施設データ!D20</f>
        <v>926</v>
      </c>
      <c r="D8" s="69">
        <f>養成施設データ!E20</f>
        <v>260</v>
      </c>
      <c r="E8" s="69">
        <f>養成施設データ!F20</f>
        <v>0</v>
      </c>
      <c r="F8" s="69">
        <f>養成施設データ!G20</f>
        <v>460</v>
      </c>
      <c r="G8" s="69">
        <f>養成施設データ!H20</f>
        <v>0</v>
      </c>
      <c r="H8" s="69">
        <f>養成施設データ!I20</f>
        <v>0</v>
      </c>
      <c r="I8" s="69">
        <f>養成施設データ!J20</f>
        <v>0</v>
      </c>
      <c r="J8" s="69">
        <f>養成施設データ!K20</f>
        <v>0</v>
      </c>
      <c r="K8" s="69">
        <f>養成施設データ!L20</f>
        <v>0</v>
      </c>
      <c r="L8" s="69">
        <f>養成施設データ!M20</f>
        <v>0</v>
      </c>
      <c r="M8" s="69">
        <f>養成施設データ!N20</f>
        <v>0</v>
      </c>
      <c r="N8" s="69">
        <f>養成施設データ!O20</f>
        <v>0</v>
      </c>
      <c r="O8" s="69">
        <f>養成施設データ!P20</f>
        <v>0</v>
      </c>
      <c r="P8" s="69">
        <f>養成施設データ!Q20</f>
        <v>0</v>
      </c>
      <c r="Q8" s="69">
        <f>養成施設データ!R20</f>
        <v>0</v>
      </c>
      <c r="R8" s="69">
        <f>養成施設データ!S20</f>
        <v>0</v>
      </c>
      <c r="S8" s="69">
        <f>養成施設データ!T20</f>
        <v>206</v>
      </c>
      <c r="T8" s="69">
        <f>養成施設データ!U20</f>
        <v>0</v>
      </c>
      <c r="U8" s="69">
        <f>養成施設データ!V20</f>
        <v>0</v>
      </c>
      <c r="V8" s="69">
        <v>0</v>
      </c>
      <c r="W8" s="69">
        <f>養成施設データ!X20</f>
        <v>0</v>
      </c>
      <c r="X8" s="69">
        <f>養成施設データ!Y20</f>
        <v>0</v>
      </c>
      <c r="Y8" s="68" t="s">
        <v>20</v>
      </c>
      <c r="Z8" s="150"/>
    </row>
    <row r="9" spans="1:26" ht="11.25" customHeight="1">
      <c r="A9" s="170"/>
      <c r="B9" s="68" t="s">
        <v>21</v>
      </c>
      <c r="C9" s="69">
        <f t="shared" ref="C9:V9" si="0">SUM(C8)</f>
        <v>926</v>
      </c>
      <c r="D9" s="69">
        <f t="shared" si="0"/>
        <v>260</v>
      </c>
      <c r="E9" s="69">
        <f t="shared" si="0"/>
        <v>0</v>
      </c>
      <c r="F9" s="69">
        <f t="shared" si="0"/>
        <v>460</v>
      </c>
      <c r="G9" s="69">
        <f t="shared" si="0"/>
        <v>0</v>
      </c>
      <c r="H9" s="69">
        <f t="shared" si="0"/>
        <v>0</v>
      </c>
      <c r="I9" s="69">
        <f t="shared" si="0"/>
        <v>0</v>
      </c>
      <c r="J9" s="69">
        <f t="shared" si="0"/>
        <v>0</v>
      </c>
      <c r="K9" s="69">
        <f t="shared" si="0"/>
        <v>0</v>
      </c>
      <c r="L9" s="69">
        <f t="shared" si="0"/>
        <v>0</v>
      </c>
      <c r="M9" s="69">
        <f t="shared" si="0"/>
        <v>0</v>
      </c>
      <c r="N9" s="69">
        <f t="shared" si="0"/>
        <v>0</v>
      </c>
      <c r="O9" s="69">
        <f t="shared" si="0"/>
        <v>0</v>
      </c>
      <c r="P9" s="69">
        <f t="shared" si="0"/>
        <v>0</v>
      </c>
      <c r="Q9" s="69">
        <f t="shared" si="0"/>
        <v>0</v>
      </c>
      <c r="R9" s="69">
        <f t="shared" si="0"/>
        <v>0</v>
      </c>
      <c r="S9" s="69">
        <f>SUM(S8)</f>
        <v>206</v>
      </c>
      <c r="T9" s="69">
        <f>SUM(T8)</f>
        <v>0</v>
      </c>
      <c r="U9" s="69">
        <v>0</v>
      </c>
      <c r="V9" s="69">
        <f t="shared" si="0"/>
        <v>0</v>
      </c>
      <c r="W9" s="69">
        <f>SUM(W8)</f>
        <v>0</v>
      </c>
      <c r="X9" s="69">
        <f>SUM(X8)</f>
        <v>0</v>
      </c>
      <c r="Y9" s="68" t="s">
        <v>21</v>
      </c>
      <c r="Z9" s="150"/>
    </row>
    <row r="10" spans="1:26" ht="11.25" customHeight="1">
      <c r="A10" s="151" t="s">
        <v>376</v>
      </c>
      <c r="B10" s="71" t="s">
        <v>22</v>
      </c>
      <c r="C10" s="72">
        <f>養成施設データ!D30</f>
        <v>215</v>
      </c>
      <c r="D10" s="72">
        <f>養成施設データ!E30</f>
        <v>0</v>
      </c>
      <c r="E10" s="72">
        <f>養成施設データ!F30</f>
        <v>0</v>
      </c>
      <c r="F10" s="72">
        <f>養成施設データ!G30</f>
        <v>0</v>
      </c>
      <c r="G10" s="72">
        <f>養成施設データ!H30</f>
        <v>0</v>
      </c>
      <c r="H10" s="72">
        <f>養成施設データ!I30</f>
        <v>0</v>
      </c>
      <c r="I10" s="72">
        <f>養成施設データ!J30</f>
        <v>0</v>
      </c>
      <c r="J10" s="72">
        <f>養成施設データ!K30</f>
        <v>0</v>
      </c>
      <c r="K10" s="72">
        <f>養成施設データ!L30</f>
        <v>0</v>
      </c>
      <c r="L10" s="72">
        <f>養成施設データ!M30</f>
        <v>0</v>
      </c>
      <c r="M10" s="72">
        <f>養成施設データ!N30</f>
        <v>0</v>
      </c>
      <c r="N10" s="72">
        <f>養成施設データ!O30</f>
        <v>0</v>
      </c>
      <c r="O10" s="72">
        <f>養成施設データ!P30</f>
        <v>0</v>
      </c>
      <c r="P10" s="72">
        <f>養成施設データ!Q30</f>
        <v>0</v>
      </c>
      <c r="Q10" s="72">
        <f>養成施設データ!R30</f>
        <v>0</v>
      </c>
      <c r="R10" s="72">
        <f>養成施設データ!S30</f>
        <v>0</v>
      </c>
      <c r="S10" s="72">
        <f>養成施設データ!T30</f>
        <v>185</v>
      </c>
      <c r="T10" s="72">
        <f>養成施設データ!U30</f>
        <v>30</v>
      </c>
      <c r="U10" s="72">
        <f>養成施設データ!V30</f>
        <v>0</v>
      </c>
      <c r="V10" s="72">
        <v>0</v>
      </c>
      <c r="W10" s="72">
        <f>養成施設データ!X30</f>
        <v>0</v>
      </c>
      <c r="X10" s="72">
        <f>養成施設データ!Y30</f>
        <v>0</v>
      </c>
      <c r="Y10" s="71" t="s">
        <v>22</v>
      </c>
      <c r="Z10" s="154" t="s">
        <v>376</v>
      </c>
    </row>
    <row r="11" spans="1:26" ht="11.25" customHeight="1">
      <c r="A11" s="152"/>
      <c r="B11" s="68" t="s">
        <v>23</v>
      </c>
      <c r="C11" s="69">
        <f>養成施設データ!D39</f>
        <v>481</v>
      </c>
      <c r="D11" s="69">
        <f>養成施設データ!E39</f>
        <v>78</v>
      </c>
      <c r="E11" s="69">
        <f>養成施設データ!F39</f>
        <v>0</v>
      </c>
      <c r="F11" s="69">
        <f>養成施設データ!G39</f>
        <v>118</v>
      </c>
      <c r="G11" s="69">
        <f>養成施設データ!H39</f>
        <v>0</v>
      </c>
      <c r="H11" s="69">
        <f>養成施設データ!I39</f>
        <v>0</v>
      </c>
      <c r="I11" s="69">
        <f>養成施設データ!J39</f>
        <v>0</v>
      </c>
      <c r="J11" s="69">
        <f>養成施設データ!K39</f>
        <v>0</v>
      </c>
      <c r="K11" s="69">
        <f>養成施設データ!L39</f>
        <v>0</v>
      </c>
      <c r="L11" s="69">
        <f>養成施設データ!M39</f>
        <v>0</v>
      </c>
      <c r="M11" s="69">
        <f>養成施設データ!N39</f>
        <v>0</v>
      </c>
      <c r="N11" s="69">
        <f>養成施設データ!O39</f>
        <v>0</v>
      </c>
      <c r="O11" s="69">
        <f>養成施設データ!P39</f>
        <v>0</v>
      </c>
      <c r="P11" s="69">
        <f>養成施設データ!Q39</f>
        <v>0</v>
      </c>
      <c r="Q11" s="69">
        <f>養成施設データ!R39</f>
        <v>0</v>
      </c>
      <c r="R11" s="69">
        <f>養成施設データ!S39</f>
        <v>0</v>
      </c>
      <c r="S11" s="69">
        <f>養成施設データ!T39</f>
        <v>285</v>
      </c>
      <c r="T11" s="69">
        <f>養成施設データ!U39</f>
        <v>0</v>
      </c>
      <c r="U11" s="69">
        <f>養成施設データ!V39</f>
        <v>0</v>
      </c>
      <c r="V11" s="69">
        <v>0</v>
      </c>
      <c r="W11" s="69">
        <f>養成施設データ!X39</f>
        <v>0</v>
      </c>
      <c r="X11" s="69">
        <f>養成施設データ!Y39</f>
        <v>0</v>
      </c>
      <c r="Y11" s="68" t="s">
        <v>23</v>
      </c>
      <c r="Z11" s="155"/>
    </row>
    <row r="12" spans="1:26" ht="11.25" customHeight="1">
      <c r="A12" s="152"/>
      <c r="B12" s="68" t="s">
        <v>24</v>
      </c>
      <c r="C12" s="69">
        <f>養成施設データ!D46</f>
        <v>580</v>
      </c>
      <c r="D12" s="69">
        <f>養成施設データ!E46</f>
        <v>120</v>
      </c>
      <c r="E12" s="69">
        <f>養成施設データ!F46</f>
        <v>0</v>
      </c>
      <c r="F12" s="69">
        <f>養成施設データ!G46</f>
        <v>280</v>
      </c>
      <c r="G12" s="69">
        <f>養成施設データ!H46</f>
        <v>0</v>
      </c>
      <c r="H12" s="69">
        <f>養成施設データ!I46</f>
        <v>40</v>
      </c>
      <c r="I12" s="69">
        <f>養成施設データ!J46</f>
        <v>0</v>
      </c>
      <c r="J12" s="69">
        <f>養成施設データ!K46</f>
        <v>0</v>
      </c>
      <c r="K12" s="69">
        <f>養成施設データ!L46</f>
        <v>0</v>
      </c>
      <c r="L12" s="69">
        <f>養成施設データ!M46</f>
        <v>0</v>
      </c>
      <c r="M12" s="69">
        <f>養成施設データ!N46</f>
        <v>0</v>
      </c>
      <c r="N12" s="69">
        <f>養成施設データ!O46</f>
        <v>0</v>
      </c>
      <c r="O12" s="69">
        <f>養成施設データ!P46</f>
        <v>0</v>
      </c>
      <c r="P12" s="69">
        <f>養成施設データ!Q46</f>
        <v>0</v>
      </c>
      <c r="Q12" s="69">
        <f>養成施設データ!R46</f>
        <v>0</v>
      </c>
      <c r="R12" s="69">
        <f>養成施設データ!S46</f>
        <v>0</v>
      </c>
      <c r="S12" s="69">
        <f>養成施設データ!T46</f>
        <v>140</v>
      </c>
      <c r="T12" s="69">
        <f>養成施設データ!U46</f>
        <v>0</v>
      </c>
      <c r="U12" s="69">
        <f>養成施設データ!V46</f>
        <v>0</v>
      </c>
      <c r="V12" s="69">
        <v>0</v>
      </c>
      <c r="W12" s="69">
        <f>養成施設データ!X46</f>
        <v>0</v>
      </c>
      <c r="X12" s="69">
        <f>養成施設データ!Y46</f>
        <v>0</v>
      </c>
      <c r="Y12" s="68" t="s">
        <v>24</v>
      </c>
      <c r="Z12" s="155"/>
    </row>
    <row r="13" spans="1:26" ht="11.25" customHeight="1">
      <c r="A13" s="152"/>
      <c r="B13" s="68" t="s">
        <v>25</v>
      </c>
      <c r="C13" s="69">
        <f>養成施設データ!D48</f>
        <v>40</v>
      </c>
      <c r="D13" s="69">
        <f>養成施設データ!E48</f>
        <v>0</v>
      </c>
      <c r="E13" s="69">
        <f>養成施設データ!F48</f>
        <v>0</v>
      </c>
      <c r="F13" s="69">
        <f>養成施設データ!G48</f>
        <v>0</v>
      </c>
      <c r="G13" s="69">
        <f>養成施設データ!H48</f>
        <v>0</v>
      </c>
      <c r="H13" s="69">
        <f>養成施設データ!I48</f>
        <v>0</v>
      </c>
      <c r="I13" s="69">
        <f>養成施設データ!J48</f>
        <v>0</v>
      </c>
      <c r="J13" s="69">
        <f>養成施設データ!K48</f>
        <v>0</v>
      </c>
      <c r="K13" s="69">
        <f>養成施設データ!L48</f>
        <v>0</v>
      </c>
      <c r="L13" s="69">
        <f>養成施設データ!M48</f>
        <v>0</v>
      </c>
      <c r="M13" s="69">
        <f>養成施設データ!N48</f>
        <v>0</v>
      </c>
      <c r="N13" s="69">
        <f>養成施設データ!O48</f>
        <v>0</v>
      </c>
      <c r="O13" s="69">
        <f>養成施設データ!P48</f>
        <v>0</v>
      </c>
      <c r="P13" s="69">
        <f>養成施設データ!Q48</f>
        <v>0</v>
      </c>
      <c r="Q13" s="69">
        <f>養成施設データ!R48</f>
        <v>0</v>
      </c>
      <c r="R13" s="69">
        <f>養成施設データ!S48</f>
        <v>0</v>
      </c>
      <c r="S13" s="69">
        <f>養成施設データ!T48</f>
        <v>40</v>
      </c>
      <c r="T13" s="69">
        <f>養成施設データ!U48</f>
        <v>0</v>
      </c>
      <c r="U13" s="69">
        <f>養成施設データ!V48</f>
        <v>0</v>
      </c>
      <c r="V13" s="69">
        <v>0</v>
      </c>
      <c r="W13" s="69">
        <f>養成施設データ!X48</f>
        <v>0</v>
      </c>
      <c r="X13" s="69">
        <f>養成施設データ!Y48</f>
        <v>0</v>
      </c>
      <c r="Y13" s="68" t="s">
        <v>25</v>
      </c>
      <c r="Z13" s="155"/>
    </row>
    <row r="14" spans="1:26" ht="11.25" customHeight="1">
      <c r="A14" s="152"/>
      <c r="B14" s="68" t="s">
        <v>26</v>
      </c>
      <c r="C14" s="69">
        <f>養成施設データ!D54</f>
        <v>348</v>
      </c>
      <c r="D14" s="69">
        <f>養成施設データ!E54</f>
        <v>80</v>
      </c>
      <c r="E14" s="69">
        <f>養成施設データ!F54</f>
        <v>0</v>
      </c>
      <c r="F14" s="69">
        <f>養成施設データ!G54</f>
        <v>80</v>
      </c>
      <c r="G14" s="69">
        <f>養成施設データ!H54</f>
        <v>0</v>
      </c>
      <c r="H14" s="69">
        <f>養成施設データ!I54</f>
        <v>0</v>
      </c>
      <c r="I14" s="69">
        <f>養成施設データ!J54</f>
        <v>0</v>
      </c>
      <c r="J14" s="69">
        <f>養成施設データ!K54</f>
        <v>0</v>
      </c>
      <c r="K14" s="69">
        <f>養成施設データ!L54</f>
        <v>0</v>
      </c>
      <c r="L14" s="69">
        <f>養成施設データ!M54</f>
        <v>0</v>
      </c>
      <c r="M14" s="69">
        <f>養成施設データ!N54</f>
        <v>0</v>
      </c>
      <c r="N14" s="69">
        <f>養成施設データ!O54</f>
        <v>0</v>
      </c>
      <c r="O14" s="69">
        <f>養成施設データ!P54</f>
        <v>0</v>
      </c>
      <c r="P14" s="69">
        <f>養成施設データ!Q54</f>
        <v>0</v>
      </c>
      <c r="Q14" s="69">
        <f>養成施設データ!R54</f>
        <v>0</v>
      </c>
      <c r="R14" s="69">
        <f>養成施設データ!S54</f>
        <v>0</v>
      </c>
      <c r="S14" s="69">
        <f>養成施設データ!T54</f>
        <v>188</v>
      </c>
      <c r="T14" s="69">
        <f>養成施設データ!U54</f>
        <v>0</v>
      </c>
      <c r="U14" s="69">
        <f>養成施設データ!V54</f>
        <v>0</v>
      </c>
      <c r="V14" s="69">
        <v>0</v>
      </c>
      <c r="W14" s="69">
        <f>養成施設データ!X54</f>
        <v>0</v>
      </c>
      <c r="X14" s="69">
        <f>養成施設データ!Y54</f>
        <v>0</v>
      </c>
      <c r="Y14" s="68" t="s">
        <v>26</v>
      </c>
      <c r="Z14" s="155"/>
    </row>
    <row r="15" spans="1:26" ht="11.25" customHeight="1">
      <c r="A15" s="152"/>
      <c r="B15" s="68" t="s">
        <v>27</v>
      </c>
      <c r="C15" s="69">
        <f>養成施設データ!D59</f>
        <v>190</v>
      </c>
      <c r="D15" s="69">
        <f>養成施設データ!E59</f>
        <v>40</v>
      </c>
      <c r="E15" s="69">
        <f>養成施設データ!F59</f>
        <v>0</v>
      </c>
      <c r="F15" s="69">
        <f>養成施設データ!G59</f>
        <v>70</v>
      </c>
      <c r="G15" s="69">
        <f>養成施設データ!H59</f>
        <v>0</v>
      </c>
      <c r="H15" s="69">
        <f>養成施設データ!I59</f>
        <v>0</v>
      </c>
      <c r="I15" s="69">
        <f>養成施設データ!J59</f>
        <v>0</v>
      </c>
      <c r="J15" s="69">
        <f>養成施設データ!K59</f>
        <v>0</v>
      </c>
      <c r="K15" s="69">
        <f>養成施設データ!L59</f>
        <v>0</v>
      </c>
      <c r="L15" s="69">
        <f>養成施設データ!M59</f>
        <v>0</v>
      </c>
      <c r="M15" s="69">
        <f>養成施設データ!N59</f>
        <v>0</v>
      </c>
      <c r="N15" s="69">
        <f>養成施設データ!O59</f>
        <v>0</v>
      </c>
      <c r="O15" s="69">
        <f>養成施設データ!P59</f>
        <v>0</v>
      </c>
      <c r="P15" s="69">
        <f>養成施設データ!Q59</f>
        <v>0</v>
      </c>
      <c r="Q15" s="69">
        <f>養成施設データ!R59</f>
        <v>0</v>
      </c>
      <c r="R15" s="69">
        <f>養成施設データ!S59</f>
        <v>0</v>
      </c>
      <c r="S15" s="69">
        <f>養成施設データ!T59</f>
        <v>80</v>
      </c>
      <c r="T15" s="69">
        <f>養成施設データ!U59</f>
        <v>0</v>
      </c>
      <c r="U15" s="69">
        <f>養成施設データ!V59</f>
        <v>0</v>
      </c>
      <c r="V15" s="69">
        <v>0</v>
      </c>
      <c r="W15" s="69">
        <f>養成施設データ!X59</f>
        <v>0</v>
      </c>
      <c r="X15" s="69">
        <f>養成施設データ!Y59</f>
        <v>0</v>
      </c>
      <c r="Y15" s="68" t="s">
        <v>27</v>
      </c>
      <c r="Z15" s="155"/>
    </row>
    <row r="16" spans="1:26" ht="11.25" customHeight="1">
      <c r="A16" s="153"/>
      <c r="B16" s="73" t="s">
        <v>21</v>
      </c>
      <c r="C16" s="74">
        <f t="shared" ref="C16:V16" si="1">SUM(C10:C15)</f>
        <v>1854</v>
      </c>
      <c r="D16" s="74">
        <f t="shared" si="1"/>
        <v>318</v>
      </c>
      <c r="E16" s="74">
        <f t="shared" si="1"/>
        <v>0</v>
      </c>
      <c r="F16" s="74">
        <f t="shared" si="1"/>
        <v>548</v>
      </c>
      <c r="G16" s="74">
        <f t="shared" si="1"/>
        <v>0</v>
      </c>
      <c r="H16" s="74">
        <f t="shared" si="1"/>
        <v>40</v>
      </c>
      <c r="I16" s="74">
        <f t="shared" si="1"/>
        <v>0</v>
      </c>
      <c r="J16" s="74">
        <f t="shared" si="1"/>
        <v>0</v>
      </c>
      <c r="K16" s="74">
        <f t="shared" si="1"/>
        <v>0</v>
      </c>
      <c r="L16" s="74">
        <f t="shared" si="1"/>
        <v>0</v>
      </c>
      <c r="M16" s="74">
        <f t="shared" si="1"/>
        <v>0</v>
      </c>
      <c r="N16" s="74">
        <f t="shared" si="1"/>
        <v>0</v>
      </c>
      <c r="O16" s="74">
        <f t="shared" si="1"/>
        <v>0</v>
      </c>
      <c r="P16" s="74">
        <f t="shared" si="1"/>
        <v>0</v>
      </c>
      <c r="Q16" s="74">
        <f t="shared" si="1"/>
        <v>0</v>
      </c>
      <c r="R16" s="74">
        <f t="shared" si="1"/>
        <v>0</v>
      </c>
      <c r="S16" s="74">
        <f>SUM(S10:S15)</f>
        <v>918</v>
      </c>
      <c r="T16" s="74">
        <f>SUM(T10:T15)</f>
        <v>30</v>
      </c>
      <c r="U16" s="74">
        <f t="shared" si="1"/>
        <v>0</v>
      </c>
      <c r="V16" s="74">
        <f t="shared" si="1"/>
        <v>0</v>
      </c>
      <c r="W16" s="74">
        <f>SUM(W10:W15)</f>
        <v>0</v>
      </c>
      <c r="X16" s="74">
        <f>SUM(X10:X15)</f>
        <v>0</v>
      </c>
      <c r="Y16" s="73" t="s">
        <v>21</v>
      </c>
      <c r="Z16" s="156"/>
    </row>
    <row r="17" spans="1:26" ht="11.25" customHeight="1">
      <c r="A17" s="152" t="s">
        <v>388</v>
      </c>
      <c r="B17" s="68" t="s">
        <v>28</v>
      </c>
      <c r="C17" s="69">
        <f>養成施設データ!D66</f>
        <v>400</v>
      </c>
      <c r="D17" s="69">
        <f>養成施設データ!E66</f>
        <v>80</v>
      </c>
      <c r="E17" s="69">
        <f>養成施設データ!F66</f>
        <v>0</v>
      </c>
      <c r="F17" s="69">
        <f>養成施設データ!G66</f>
        <v>180</v>
      </c>
      <c r="G17" s="69">
        <f>養成施設データ!H66</f>
        <v>0</v>
      </c>
      <c r="H17" s="69">
        <f>養成施設データ!I66</f>
        <v>100</v>
      </c>
      <c r="I17" s="69">
        <f>養成施設データ!J66</f>
        <v>0</v>
      </c>
      <c r="J17" s="69">
        <f>養成施設データ!K66</f>
        <v>0</v>
      </c>
      <c r="K17" s="69">
        <f>養成施設データ!L66</f>
        <v>40</v>
      </c>
      <c r="L17" s="69">
        <f>養成施設データ!M66</f>
        <v>0</v>
      </c>
      <c r="M17" s="69">
        <f>養成施設データ!N66</f>
        <v>0</v>
      </c>
      <c r="N17" s="69">
        <f>養成施設データ!O66</f>
        <v>0</v>
      </c>
      <c r="O17" s="69">
        <f>養成施設データ!P66</f>
        <v>0</v>
      </c>
      <c r="P17" s="69">
        <f>養成施設データ!Q66</f>
        <v>0</v>
      </c>
      <c r="Q17" s="69">
        <f>養成施設データ!R66</f>
        <v>0</v>
      </c>
      <c r="R17" s="69">
        <f>養成施設データ!S66</f>
        <v>0</v>
      </c>
      <c r="S17" s="69">
        <f>養成施設データ!T66</f>
        <v>0</v>
      </c>
      <c r="T17" s="69">
        <f>養成施設データ!U66</f>
        <v>0</v>
      </c>
      <c r="U17" s="69">
        <f>養成施設データ!V66</f>
        <v>0</v>
      </c>
      <c r="V17" s="69">
        <v>0</v>
      </c>
      <c r="W17" s="69">
        <f>養成施設データ!X66</f>
        <v>0</v>
      </c>
      <c r="X17" s="69">
        <f>養成施設データ!Y66</f>
        <v>0</v>
      </c>
      <c r="Y17" s="68" t="s">
        <v>28</v>
      </c>
      <c r="Z17" s="155" t="s">
        <v>388</v>
      </c>
    </row>
    <row r="18" spans="1:26" ht="11.25" customHeight="1">
      <c r="A18" s="152"/>
      <c r="B18" s="68" t="s">
        <v>29</v>
      </c>
      <c r="C18" s="69">
        <f>養成施設データ!D73</f>
        <v>470</v>
      </c>
      <c r="D18" s="69">
        <f>養成施設データ!E73</f>
        <v>120</v>
      </c>
      <c r="E18" s="69">
        <f>養成施設データ!F73</f>
        <v>0</v>
      </c>
      <c r="F18" s="69">
        <f>養成施設データ!G73</f>
        <v>140</v>
      </c>
      <c r="G18" s="69">
        <f>養成施設データ!H73</f>
        <v>0</v>
      </c>
      <c r="H18" s="69">
        <f>養成施設データ!I73</f>
        <v>0</v>
      </c>
      <c r="I18" s="69">
        <f>養成施設データ!J73</f>
        <v>0</v>
      </c>
      <c r="J18" s="69">
        <f>養成施設データ!K73</f>
        <v>0</v>
      </c>
      <c r="K18" s="69">
        <f>養成施設データ!L73</f>
        <v>30</v>
      </c>
      <c r="L18" s="69">
        <f>養成施設データ!M73</f>
        <v>0</v>
      </c>
      <c r="M18" s="69">
        <f>養成施設データ!N73</f>
        <v>0</v>
      </c>
      <c r="N18" s="69">
        <f>養成施設データ!O73</f>
        <v>0</v>
      </c>
      <c r="O18" s="69">
        <f>養成施設データ!P73</f>
        <v>0</v>
      </c>
      <c r="P18" s="69">
        <f>養成施設データ!Q73</f>
        <v>0</v>
      </c>
      <c r="Q18" s="69">
        <f>養成施設データ!R73</f>
        <v>0</v>
      </c>
      <c r="R18" s="69">
        <f>養成施設データ!S73</f>
        <v>0</v>
      </c>
      <c r="S18" s="69">
        <f>養成施設データ!T73</f>
        <v>180</v>
      </c>
      <c r="T18" s="69">
        <f>養成施設データ!U73</f>
        <v>0</v>
      </c>
      <c r="U18" s="69">
        <f>養成施設データ!V73</f>
        <v>0</v>
      </c>
      <c r="V18" s="69">
        <v>0</v>
      </c>
      <c r="W18" s="69">
        <f>養成施設データ!X73</f>
        <v>0</v>
      </c>
      <c r="X18" s="69">
        <f>養成施設データ!Y73</f>
        <v>0</v>
      </c>
      <c r="Y18" s="68" t="s">
        <v>29</v>
      </c>
      <c r="Z18" s="155"/>
    </row>
    <row r="19" spans="1:26" ht="11.25" customHeight="1">
      <c r="A19" s="152"/>
      <c r="B19" s="68" t="s">
        <v>30</v>
      </c>
      <c r="C19" s="69">
        <f>養成施設データ!D78</f>
        <v>360</v>
      </c>
      <c r="D19" s="69">
        <f>養成施設データ!E78</f>
        <v>120</v>
      </c>
      <c r="E19" s="69">
        <f>養成施設データ!F78</f>
        <v>0</v>
      </c>
      <c r="F19" s="69">
        <f>養成施設データ!G78</f>
        <v>160</v>
      </c>
      <c r="G19" s="69">
        <f>養成施設データ!H78</f>
        <v>0</v>
      </c>
      <c r="H19" s="69">
        <f>養成施設データ!I78</f>
        <v>0</v>
      </c>
      <c r="I19" s="69">
        <f>養成施設データ!J78</f>
        <v>0</v>
      </c>
      <c r="J19" s="69">
        <f>養成施設データ!K78</f>
        <v>40</v>
      </c>
      <c r="K19" s="69">
        <f>養成施設データ!L78</f>
        <v>0</v>
      </c>
      <c r="L19" s="69">
        <f>養成施設データ!M78</f>
        <v>0</v>
      </c>
      <c r="M19" s="69">
        <f>養成施設データ!N78</f>
        <v>0</v>
      </c>
      <c r="N19" s="69">
        <f>養成施設データ!O78</f>
        <v>0</v>
      </c>
      <c r="O19" s="69">
        <f>養成施設データ!P78</f>
        <v>0</v>
      </c>
      <c r="P19" s="69">
        <f>養成施設データ!Q78</f>
        <v>0</v>
      </c>
      <c r="Q19" s="69">
        <f>養成施設データ!R78</f>
        <v>0</v>
      </c>
      <c r="R19" s="69">
        <f>養成施設データ!S78</f>
        <v>0</v>
      </c>
      <c r="S19" s="69">
        <f>養成施設データ!T78</f>
        <v>40</v>
      </c>
      <c r="T19" s="69">
        <f>養成施設データ!U78</f>
        <v>0</v>
      </c>
      <c r="U19" s="69">
        <f>養成施設データ!V78</f>
        <v>0</v>
      </c>
      <c r="V19" s="69">
        <v>0</v>
      </c>
      <c r="W19" s="69">
        <f>養成施設データ!X78</f>
        <v>0</v>
      </c>
      <c r="X19" s="69">
        <f>養成施設データ!Y78</f>
        <v>0</v>
      </c>
      <c r="Y19" s="68" t="s">
        <v>30</v>
      </c>
      <c r="Z19" s="155"/>
    </row>
    <row r="20" spans="1:26" ht="11.25" customHeight="1">
      <c r="A20" s="152"/>
      <c r="B20" s="68" t="s">
        <v>31</v>
      </c>
      <c r="C20" s="69">
        <f>養成施設データ!D89</f>
        <v>780</v>
      </c>
      <c r="D20" s="69">
        <f>養成施設データ!E89</f>
        <v>160</v>
      </c>
      <c r="E20" s="69">
        <f>養成施設データ!F89</f>
        <v>20</v>
      </c>
      <c r="F20" s="69">
        <f>養成施設データ!G89</f>
        <v>160</v>
      </c>
      <c r="G20" s="69">
        <f>養成施設データ!H89</f>
        <v>0</v>
      </c>
      <c r="H20" s="69">
        <f>養成施設データ!I89</f>
        <v>0</v>
      </c>
      <c r="I20" s="69">
        <f>養成施設データ!J89</f>
        <v>0</v>
      </c>
      <c r="J20" s="69">
        <f>養成施設データ!K89</f>
        <v>0</v>
      </c>
      <c r="K20" s="69">
        <f>養成施設データ!L89</f>
        <v>0</v>
      </c>
      <c r="L20" s="69">
        <f>養成施設データ!M89</f>
        <v>0</v>
      </c>
      <c r="M20" s="69">
        <f>養成施設データ!N89</f>
        <v>0</v>
      </c>
      <c r="N20" s="69">
        <f>養成施設データ!O89</f>
        <v>0</v>
      </c>
      <c r="O20" s="69">
        <f>養成施設データ!P89</f>
        <v>0</v>
      </c>
      <c r="P20" s="69">
        <f>養成施設データ!Q89</f>
        <v>0</v>
      </c>
      <c r="Q20" s="69">
        <f>養成施設データ!R89</f>
        <v>0</v>
      </c>
      <c r="R20" s="69">
        <f>養成施設データ!S89</f>
        <v>0</v>
      </c>
      <c r="S20" s="69">
        <f>養成施設データ!T89</f>
        <v>320</v>
      </c>
      <c r="T20" s="69">
        <f>養成施設データ!U89</f>
        <v>80</v>
      </c>
      <c r="U20" s="69">
        <f>養成施設データ!V89</f>
        <v>40</v>
      </c>
      <c r="V20" s="69">
        <v>0</v>
      </c>
      <c r="W20" s="69">
        <f>養成施設データ!X89</f>
        <v>0</v>
      </c>
      <c r="X20" s="69">
        <f>養成施設データ!Y89</f>
        <v>0</v>
      </c>
      <c r="Y20" s="68" t="s">
        <v>31</v>
      </c>
      <c r="Z20" s="155"/>
    </row>
    <row r="21" spans="1:26" ht="11.25" customHeight="1">
      <c r="A21" s="152"/>
      <c r="B21" s="68" t="s">
        <v>32</v>
      </c>
      <c r="C21" s="69">
        <f>養成施設データ!D97</f>
        <v>630</v>
      </c>
      <c r="D21" s="69">
        <f>養成施設データ!E97</f>
        <v>160</v>
      </c>
      <c r="E21" s="69">
        <f>養成施設データ!F97</f>
        <v>70</v>
      </c>
      <c r="F21" s="69">
        <f>養成施設データ!G97</f>
        <v>160</v>
      </c>
      <c r="G21" s="69">
        <f>養成施設データ!H97</f>
        <v>0</v>
      </c>
      <c r="H21" s="69">
        <f>養成施設データ!I97</f>
        <v>0</v>
      </c>
      <c r="I21" s="69">
        <f>養成施設データ!J97</f>
        <v>0</v>
      </c>
      <c r="J21" s="69">
        <f>養成施設データ!K97</f>
        <v>0</v>
      </c>
      <c r="K21" s="69">
        <f>養成施設データ!L97</f>
        <v>120</v>
      </c>
      <c r="L21" s="69">
        <f>養成施設データ!M97</f>
        <v>0</v>
      </c>
      <c r="M21" s="69">
        <f>養成施設データ!N97</f>
        <v>0</v>
      </c>
      <c r="N21" s="69">
        <f>養成施設データ!O97</f>
        <v>0</v>
      </c>
      <c r="O21" s="69">
        <f>養成施設データ!P97</f>
        <v>0</v>
      </c>
      <c r="P21" s="69">
        <f>養成施設データ!Q97</f>
        <v>0</v>
      </c>
      <c r="Q21" s="69">
        <f>養成施設データ!R97</f>
        <v>0</v>
      </c>
      <c r="R21" s="69">
        <f>養成施設データ!S97</f>
        <v>0</v>
      </c>
      <c r="S21" s="69">
        <f>養成施設データ!T97</f>
        <v>120</v>
      </c>
      <c r="T21" s="69">
        <f>養成施設データ!U97</f>
        <v>0</v>
      </c>
      <c r="U21" s="69">
        <f>養成施設データ!V97</f>
        <v>0</v>
      </c>
      <c r="V21" s="69">
        <v>0</v>
      </c>
      <c r="W21" s="69">
        <f>養成施設データ!X97</f>
        <v>0</v>
      </c>
      <c r="X21" s="69">
        <f>養成施設データ!Y97</f>
        <v>0</v>
      </c>
      <c r="Y21" s="68" t="s">
        <v>32</v>
      </c>
      <c r="Z21" s="155"/>
    </row>
    <row r="22" spans="1:26" ht="11.25" customHeight="1">
      <c r="A22" s="152"/>
      <c r="B22" s="68" t="s">
        <v>33</v>
      </c>
      <c r="C22" s="69">
        <f>養成施設データ!D105</f>
        <v>760</v>
      </c>
      <c r="D22" s="69">
        <f>養成施設データ!E105</f>
        <v>190</v>
      </c>
      <c r="E22" s="69">
        <f>養成施設データ!F105</f>
        <v>80</v>
      </c>
      <c r="F22" s="69">
        <f>養成施設データ!G105</f>
        <v>110</v>
      </c>
      <c r="G22" s="69">
        <f>養成施設データ!H105</f>
        <v>0</v>
      </c>
      <c r="H22" s="69">
        <f>養成施設データ!I105</f>
        <v>180</v>
      </c>
      <c r="I22" s="69">
        <f>養成施設データ!J105</f>
        <v>80</v>
      </c>
      <c r="J22" s="69">
        <f>養成施設データ!K105</f>
        <v>0</v>
      </c>
      <c r="K22" s="69">
        <f>養成施設データ!L105</f>
        <v>120</v>
      </c>
      <c r="L22" s="69">
        <f>養成施設データ!M105</f>
        <v>0</v>
      </c>
      <c r="M22" s="69">
        <f>養成施設データ!N105</f>
        <v>0</v>
      </c>
      <c r="N22" s="69">
        <f>養成施設データ!O105</f>
        <v>0</v>
      </c>
      <c r="O22" s="69">
        <f>養成施設データ!P105</f>
        <v>0</v>
      </c>
      <c r="P22" s="69">
        <f>養成施設データ!Q105</f>
        <v>0</v>
      </c>
      <c r="Q22" s="69">
        <f>養成施設データ!R105</f>
        <v>0</v>
      </c>
      <c r="R22" s="69">
        <f>養成施設データ!S105</f>
        <v>0</v>
      </c>
      <c r="S22" s="69">
        <f>養成施設データ!T105</f>
        <v>0</v>
      </c>
      <c r="T22" s="69">
        <f>養成施設データ!U105</f>
        <v>0</v>
      </c>
      <c r="U22" s="69">
        <f>養成施設データ!V105</f>
        <v>0</v>
      </c>
      <c r="V22" s="69">
        <v>0</v>
      </c>
      <c r="W22" s="69">
        <f>養成施設データ!X105</f>
        <v>0</v>
      </c>
      <c r="X22" s="69">
        <f>養成施設データ!Y105</f>
        <v>0</v>
      </c>
      <c r="Y22" s="68" t="s">
        <v>33</v>
      </c>
      <c r="Z22" s="155"/>
    </row>
    <row r="23" spans="1:26" ht="11.25" customHeight="1">
      <c r="A23" s="152"/>
      <c r="B23" s="68" t="s">
        <v>34</v>
      </c>
      <c r="C23" s="69">
        <f>養成施設データ!D113</f>
        <v>625</v>
      </c>
      <c r="D23" s="69">
        <f>養成施設データ!E113</f>
        <v>170</v>
      </c>
      <c r="E23" s="69">
        <f>養成施設データ!F113</f>
        <v>0</v>
      </c>
      <c r="F23" s="69">
        <f>養成施設データ!G113</f>
        <v>410</v>
      </c>
      <c r="G23" s="69">
        <f>養成施設データ!H113</f>
        <v>0</v>
      </c>
      <c r="H23" s="69">
        <f>養成施設データ!I113</f>
        <v>5</v>
      </c>
      <c r="I23" s="69">
        <f>養成施設データ!J113</f>
        <v>0</v>
      </c>
      <c r="J23" s="69">
        <f>養成施設データ!K113</f>
        <v>0</v>
      </c>
      <c r="K23" s="69">
        <f>養成施設データ!L113</f>
        <v>0</v>
      </c>
      <c r="L23" s="69">
        <f>養成施設データ!M113</f>
        <v>0</v>
      </c>
      <c r="M23" s="69">
        <f>養成施設データ!N113</f>
        <v>0</v>
      </c>
      <c r="N23" s="69">
        <f>養成施設データ!O113</f>
        <v>0</v>
      </c>
      <c r="O23" s="69">
        <f>養成施設データ!P113</f>
        <v>0</v>
      </c>
      <c r="P23" s="69">
        <f>養成施設データ!Q113</f>
        <v>0</v>
      </c>
      <c r="Q23" s="69">
        <f>養成施設データ!R113</f>
        <v>0</v>
      </c>
      <c r="R23" s="69">
        <f>養成施設データ!S113</f>
        <v>0</v>
      </c>
      <c r="S23" s="69">
        <f>養成施設データ!T113</f>
        <v>40</v>
      </c>
      <c r="T23" s="69">
        <f>養成施設データ!U113</f>
        <v>0</v>
      </c>
      <c r="U23" s="69">
        <f>養成施設データ!V113</f>
        <v>0</v>
      </c>
      <c r="V23" s="69">
        <v>0</v>
      </c>
      <c r="W23" s="69">
        <f>養成施設データ!X113</f>
        <v>0</v>
      </c>
      <c r="X23" s="69">
        <f>養成施設データ!Y113</f>
        <v>0</v>
      </c>
      <c r="Y23" s="68" t="s">
        <v>34</v>
      </c>
      <c r="Z23" s="155"/>
    </row>
    <row r="24" spans="1:26" ht="11.25" customHeight="1">
      <c r="A24" s="152"/>
      <c r="B24" s="68" t="s">
        <v>35</v>
      </c>
      <c r="C24" s="69">
        <f>養成施設データ!D115</f>
        <v>60</v>
      </c>
      <c r="D24" s="69">
        <f>養成施設データ!E115</f>
        <v>30</v>
      </c>
      <c r="E24" s="69">
        <f>養成施設データ!F115</f>
        <v>0</v>
      </c>
      <c r="F24" s="69">
        <f>養成施設データ!G115</f>
        <v>30</v>
      </c>
      <c r="G24" s="69">
        <f>養成施設データ!H115</f>
        <v>0</v>
      </c>
      <c r="H24" s="69">
        <f>養成施設データ!I115</f>
        <v>0</v>
      </c>
      <c r="I24" s="69">
        <f>養成施設データ!J115</f>
        <v>0</v>
      </c>
      <c r="J24" s="69">
        <f>養成施設データ!K115</f>
        <v>0</v>
      </c>
      <c r="K24" s="69">
        <f>養成施設データ!L115</f>
        <v>0</v>
      </c>
      <c r="L24" s="69">
        <f>養成施設データ!M115</f>
        <v>0</v>
      </c>
      <c r="M24" s="69">
        <f>養成施設データ!N115</f>
        <v>0</v>
      </c>
      <c r="N24" s="69">
        <f>養成施設データ!O115</f>
        <v>0</v>
      </c>
      <c r="O24" s="69">
        <f>養成施設データ!P115</f>
        <v>0</v>
      </c>
      <c r="P24" s="69">
        <f>養成施設データ!Q115</f>
        <v>0</v>
      </c>
      <c r="Q24" s="69">
        <f>養成施設データ!R115</f>
        <v>0</v>
      </c>
      <c r="R24" s="69">
        <f>養成施設データ!S115</f>
        <v>0</v>
      </c>
      <c r="S24" s="69">
        <f>養成施設データ!T115</f>
        <v>0</v>
      </c>
      <c r="T24" s="69">
        <f>養成施設データ!U115</f>
        <v>0</v>
      </c>
      <c r="U24" s="69">
        <f>養成施設データ!V115</f>
        <v>0</v>
      </c>
      <c r="V24" s="69">
        <v>0</v>
      </c>
      <c r="W24" s="69">
        <f>養成施設データ!X115</f>
        <v>0</v>
      </c>
      <c r="X24" s="69">
        <f>養成施設データ!Y115</f>
        <v>0</v>
      </c>
      <c r="Y24" s="68" t="s">
        <v>35</v>
      </c>
      <c r="Z24" s="155"/>
    </row>
    <row r="25" spans="1:26" ht="11.25" customHeight="1">
      <c r="A25" s="152"/>
      <c r="B25" s="68" t="s">
        <v>36</v>
      </c>
      <c r="C25" s="69">
        <f>養成施設データ!D119</f>
        <v>330</v>
      </c>
      <c r="D25" s="69">
        <f>養成施設データ!E119</f>
        <v>120</v>
      </c>
      <c r="E25" s="69">
        <f>養成施設データ!F119</f>
        <v>0</v>
      </c>
      <c r="F25" s="69">
        <f>養成施設データ!G119</f>
        <v>130</v>
      </c>
      <c r="G25" s="69">
        <f>養成施設データ!H119</f>
        <v>0</v>
      </c>
      <c r="H25" s="69">
        <f>養成施設データ!I119</f>
        <v>0</v>
      </c>
      <c r="I25" s="69">
        <f>養成施設データ!J119</f>
        <v>0</v>
      </c>
      <c r="J25" s="69">
        <f>養成施設データ!K119</f>
        <v>0</v>
      </c>
      <c r="K25" s="69">
        <f>養成施設データ!L119</f>
        <v>0</v>
      </c>
      <c r="L25" s="69">
        <f>養成施設データ!M119</f>
        <v>0</v>
      </c>
      <c r="M25" s="69">
        <f>養成施設データ!N119</f>
        <v>0</v>
      </c>
      <c r="N25" s="69">
        <f>養成施設データ!O119</f>
        <v>0</v>
      </c>
      <c r="O25" s="69">
        <f>養成施設データ!P119</f>
        <v>0</v>
      </c>
      <c r="P25" s="69">
        <f>養成施設データ!Q119</f>
        <v>0</v>
      </c>
      <c r="Q25" s="69">
        <f>養成施設データ!R119</f>
        <v>0</v>
      </c>
      <c r="R25" s="69">
        <f>養成施設データ!S119</f>
        <v>0</v>
      </c>
      <c r="S25" s="69">
        <f>養成施設データ!T119</f>
        <v>80</v>
      </c>
      <c r="T25" s="69">
        <f>養成施設データ!U119</f>
        <v>0</v>
      </c>
      <c r="U25" s="69">
        <f>養成施設データ!V119</f>
        <v>0</v>
      </c>
      <c r="V25" s="69">
        <v>0</v>
      </c>
      <c r="W25" s="69">
        <f>養成施設データ!X119</f>
        <v>0</v>
      </c>
      <c r="X25" s="69">
        <f>養成施設データ!Y119</f>
        <v>0</v>
      </c>
      <c r="Y25" s="68" t="s">
        <v>36</v>
      </c>
      <c r="Z25" s="155"/>
    </row>
    <row r="26" spans="1:26" ht="11.25" customHeight="1">
      <c r="A26" s="152"/>
      <c r="B26" s="68" t="s">
        <v>21</v>
      </c>
      <c r="C26" s="69">
        <f t="shared" ref="C26:V26" si="2">SUM(C17:C25)</f>
        <v>4415</v>
      </c>
      <c r="D26" s="69">
        <f t="shared" si="2"/>
        <v>1150</v>
      </c>
      <c r="E26" s="69">
        <f t="shared" si="2"/>
        <v>170</v>
      </c>
      <c r="F26" s="69">
        <f t="shared" si="2"/>
        <v>1480</v>
      </c>
      <c r="G26" s="69">
        <f t="shared" si="2"/>
        <v>0</v>
      </c>
      <c r="H26" s="69">
        <f t="shared" si="2"/>
        <v>285</v>
      </c>
      <c r="I26" s="69">
        <f t="shared" si="2"/>
        <v>80</v>
      </c>
      <c r="J26" s="69">
        <f t="shared" si="2"/>
        <v>40</v>
      </c>
      <c r="K26" s="69">
        <f t="shared" si="2"/>
        <v>310</v>
      </c>
      <c r="L26" s="69">
        <f t="shared" si="2"/>
        <v>0</v>
      </c>
      <c r="M26" s="69">
        <f t="shared" si="2"/>
        <v>0</v>
      </c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>SUM(S17:S25)</f>
        <v>780</v>
      </c>
      <c r="T26" s="69">
        <f>SUM(T17:T25)</f>
        <v>80</v>
      </c>
      <c r="U26" s="69">
        <f t="shared" si="2"/>
        <v>40</v>
      </c>
      <c r="V26" s="69">
        <f t="shared" si="2"/>
        <v>0</v>
      </c>
      <c r="W26" s="69">
        <f>SUM(W17:W25)</f>
        <v>0</v>
      </c>
      <c r="X26" s="69">
        <f>SUM(X17:X25)</f>
        <v>0</v>
      </c>
      <c r="Y26" s="68" t="s">
        <v>21</v>
      </c>
      <c r="Z26" s="155"/>
    </row>
    <row r="27" spans="1:26" ht="11.25" customHeight="1">
      <c r="A27" s="151" t="s">
        <v>372</v>
      </c>
      <c r="B27" s="71" t="s">
        <v>37</v>
      </c>
      <c r="C27" s="72">
        <f>養成施設データ!D154</f>
        <v>4671</v>
      </c>
      <c r="D27" s="72">
        <f>養成施設データ!E154</f>
        <v>1450</v>
      </c>
      <c r="E27" s="72">
        <f>養成施設データ!F154</f>
        <v>200</v>
      </c>
      <c r="F27" s="72">
        <f>養成施設データ!G154</f>
        <v>1881</v>
      </c>
      <c r="G27" s="72">
        <f>養成施設データ!H154</f>
        <v>66</v>
      </c>
      <c r="H27" s="72">
        <f>養成施設データ!I154</f>
        <v>94</v>
      </c>
      <c r="I27" s="72">
        <f>養成施設データ!J154</f>
        <v>268</v>
      </c>
      <c r="J27" s="72">
        <f>養成施設データ!K154</f>
        <v>40</v>
      </c>
      <c r="K27" s="72">
        <f>養成施設データ!L154</f>
        <v>432</v>
      </c>
      <c r="L27" s="72">
        <f>養成施設データ!M154</f>
        <v>0</v>
      </c>
      <c r="M27" s="72">
        <f>養成施設データ!N154</f>
        <v>0</v>
      </c>
      <c r="N27" s="72">
        <f>養成施設データ!O154</f>
        <v>0</v>
      </c>
      <c r="O27" s="72">
        <f>養成施設データ!P154</f>
        <v>0</v>
      </c>
      <c r="P27" s="72">
        <f>養成施設データ!Q154</f>
        <v>0</v>
      </c>
      <c r="Q27" s="72">
        <f>養成施設データ!R154</f>
        <v>0</v>
      </c>
      <c r="R27" s="72">
        <f>養成施設データ!S154</f>
        <v>0</v>
      </c>
      <c r="S27" s="72">
        <f>養成施設データ!T154</f>
        <v>200</v>
      </c>
      <c r="T27" s="72">
        <f>養成施設データ!U154</f>
        <v>0</v>
      </c>
      <c r="U27" s="72">
        <f>養成施設データ!V154</f>
        <v>0</v>
      </c>
      <c r="V27" s="72">
        <v>0</v>
      </c>
      <c r="W27" s="72">
        <f>養成施設データ!X154</f>
        <v>40</v>
      </c>
      <c r="X27" s="72">
        <f>養成施設データ!Y154</f>
        <v>0</v>
      </c>
      <c r="Y27" s="71" t="s">
        <v>37</v>
      </c>
      <c r="Z27" s="154" t="s">
        <v>372</v>
      </c>
    </row>
    <row r="28" spans="1:26" ht="11.25" customHeight="1">
      <c r="A28" s="153"/>
      <c r="B28" s="73" t="s">
        <v>21</v>
      </c>
      <c r="C28" s="74">
        <f t="shared" ref="C28:V28" si="3">SUM(C27)</f>
        <v>4671</v>
      </c>
      <c r="D28" s="74">
        <f t="shared" si="3"/>
        <v>1450</v>
      </c>
      <c r="E28" s="74">
        <f t="shared" si="3"/>
        <v>200</v>
      </c>
      <c r="F28" s="74">
        <f t="shared" si="3"/>
        <v>1881</v>
      </c>
      <c r="G28" s="74">
        <f t="shared" si="3"/>
        <v>66</v>
      </c>
      <c r="H28" s="74">
        <f t="shared" si="3"/>
        <v>94</v>
      </c>
      <c r="I28" s="74">
        <f t="shared" si="3"/>
        <v>268</v>
      </c>
      <c r="J28" s="74">
        <f t="shared" si="3"/>
        <v>40</v>
      </c>
      <c r="K28" s="74">
        <f t="shared" si="3"/>
        <v>432</v>
      </c>
      <c r="L28" s="74">
        <f t="shared" si="3"/>
        <v>0</v>
      </c>
      <c r="M28" s="74">
        <f t="shared" si="3"/>
        <v>0</v>
      </c>
      <c r="N28" s="74">
        <f t="shared" si="3"/>
        <v>0</v>
      </c>
      <c r="O28" s="74">
        <f t="shared" si="3"/>
        <v>0</v>
      </c>
      <c r="P28" s="74">
        <f t="shared" si="3"/>
        <v>0</v>
      </c>
      <c r="Q28" s="74">
        <f t="shared" si="3"/>
        <v>0</v>
      </c>
      <c r="R28" s="74">
        <f t="shared" si="3"/>
        <v>0</v>
      </c>
      <c r="S28" s="74">
        <f>SUM(S27)</f>
        <v>200</v>
      </c>
      <c r="T28" s="74">
        <f>SUM(T27)</f>
        <v>0</v>
      </c>
      <c r="U28" s="74">
        <f t="shared" si="3"/>
        <v>0</v>
      </c>
      <c r="V28" s="74">
        <f t="shared" si="3"/>
        <v>0</v>
      </c>
      <c r="W28" s="74">
        <f>SUM(W27)</f>
        <v>40</v>
      </c>
      <c r="X28" s="74">
        <f>SUM(X27)</f>
        <v>0</v>
      </c>
      <c r="Y28" s="73" t="s">
        <v>21</v>
      </c>
      <c r="Z28" s="156"/>
    </row>
    <row r="29" spans="1:26" ht="11.25" customHeight="1">
      <c r="A29" s="152" t="s">
        <v>389</v>
      </c>
      <c r="B29" s="68" t="s">
        <v>38</v>
      </c>
      <c r="C29" s="69">
        <f>養成施設データ!D161</f>
        <v>160</v>
      </c>
      <c r="D29" s="69">
        <f>養成施設データ!E161</f>
        <v>0</v>
      </c>
      <c r="E29" s="69">
        <f>養成施設データ!F161</f>
        <v>0</v>
      </c>
      <c r="F29" s="69">
        <f>養成施設データ!G161</f>
        <v>40</v>
      </c>
      <c r="G29" s="69">
        <f>養成施設データ!H161</f>
        <v>0</v>
      </c>
      <c r="H29" s="69">
        <f>養成施設データ!I161</f>
        <v>0</v>
      </c>
      <c r="I29" s="69">
        <f>養成施設データ!J161</f>
        <v>20</v>
      </c>
      <c r="J29" s="69">
        <f>養成施設データ!K161</f>
        <v>0</v>
      </c>
      <c r="K29" s="69">
        <f>養成施設データ!L161</f>
        <v>0</v>
      </c>
      <c r="L29" s="69">
        <f>養成施設データ!M161</f>
        <v>0</v>
      </c>
      <c r="M29" s="69">
        <f>養成施設データ!N161</f>
        <v>0</v>
      </c>
      <c r="N29" s="69">
        <f>養成施設データ!O161</f>
        <v>0</v>
      </c>
      <c r="O29" s="69">
        <f>養成施設データ!P161</f>
        <v>0</v>
      </c>
      <c r="P29" s="69">
        <f>養成施設データ!Q161</f>
        <v>0</v>
      </c>
      <c r="Q29" s="69">
        <f>養成施設データ!R161</f>
        <v>0</v>
      </c>
      <c r="R29" s="69">
        <f>養成施設データ!S161</f>
        <v>60</v>
      </c>
      <c r="S29" s="69">
        <f>養成施設データ!T161</f>
        <v>40</v>
      </c>
      <c r="T29" s="69">
        <f>養成施設データ!U161</f>
        <v>0</v>
      </c>
      <c r="U29" s="69">
        <f>養成施設データ!V161</f>
        <v>0</v>
      </c>
      <c r="V29" s="69">
        <v>0</v>
      </c>
      <c r="W29" s="69">
        <f>養成施設データ!X161</f>
        <v>0</v>
      </c>
      <c r="X29" s="69">
        <f>養成施設データ!Y161</f>
        <v>0</v>
      </c>
      <c r="Y29" s="68" t="s">
        <v>38</v>
      </c>
      <c r="Z29" s="155" t="s">
        <v>389</v>
      </c>
    </row>
    <row r="30" spans="1:26" ht="11.25" customHeight="1">
      <c r="A30" s="152"/>
      <c r="B30" s="68" t="s">
        <v>39</v>
      </c>
      <c r="C30" s="69">
        <f>養成施設データ!D166</f>
        <v>230</v>
      </c>
      <c r="D30" s="69">
        <f>養成施設データ!E166</f>
        <v>160</v>
      </c>
      <c r="E30" s="69">
        <f>養成施設データ!F166</f>
        <v>0</v>
      </c>
      <c r="F30" s="69">
        <f>養成施設データ!G166</f>
        <v>40</v>
      </c>
      <c r="G30" s="69">
        <f>養成施設データ!H166</f>
        <v>0</v>
      </c>
      <c r="H30" s="69">
        <f>養成施設データ!I166</f>
        <v>0</v>
      </c>
      <c r="I30" s="69">
        <f>養成施設データ!J166</f>
        <v>0</v>
      </c>
      <c r="J30" s="69">
        <f>養成施設データ!K166</f>
        <v>0</v>
      </c>
      <c r="K30" s="69">
        <f>養成施設データ!L166</f>
        <v>0</v>
      </c>
      <c r="L30" s="69">
        <f>養成施設データ!M166</f>
        <v>0</v>
      </c>
      <c r="M30" s="69">
        <f>養成施設データ!N166</f>
        <v>0</v>
      </c>
      <c r="N30" s="69">
        <f>養成施設データ!O166</f>
        <v>0</v>
      </c>
      <c r="O30" s="69">
        <f>養成施設データ!P166</f>
        <v>0</v>
      </c>
      <c r="P30" s="69">
        <f>養成施設データ!Q166</f>
        <v>0</v>
      </c>
      <c r="Q30" s="69">
        <f>養成施設データ!R166</f>
        <v>0</v>
      </c>
      <c r="R30" s="69">
        <f>養成施設データ!S166</f>
        <v>0</v>
      </c>
      <c r="S30" s="69">
        <f>養成施設データ!T166</f>
        <v>30</v>
      </c>
      <c r="T30" s="69">
        <f>養成施設データ!U166</f>
        <v>0</v>
      </c>
      <c r="U30" s="69">
        <f>養成施設データ!V166</f>
        <v>0</v>
      </c>
      <c r="V30" s="69">
        <v>0</v>
      </c>
      <c r="W30" s="69">
        <f>養成施設データ!X166</f>
        <v>0</v>
      </c>
      <c r="X30" s="69">
        <f>養成施設データ!Y166</f>
        <v>0</v>
      </c>
      <c r="Y30" s="68" t="s">
        <v>39</v>
      </c>
      <c r="Z30" s="155"/>
    </row>
    <row r="31" spans="1:26" ht="11.25" customHeight="1">
      <c r="A31" s="152"/>
      <c r="B31" s="68" t="s">
        <v>40</v>
      </c>
      <c r="C31" s="69">
        <f>養成施設データ!D171</f>
        <v>192</v>
      </c>
      <c r="D31" s="69">
        <f>養成施設データ!E171</f>
        <v>80</v>
      </c>
      <c r="E31" s="69">
        <f>養成施設データ!F171</f>
        <v>0</v>
      </c>
      <c r="F31" s="69">
        <f>養成施設データ!G171</f>
        <v>0</v>
      </c>
      <c r="G31" s="69">
        <f>養成施設データ!H171</f>
        <v>0</v>
      </c>
      <c r="H31" s="69">
        <f>養成施設データ!I171</f>
        <v>40</v>
      </c>
      <c r="I31" s="69">
        <f>養成施設データ!J171</f>
        <v>0</v>
      </c>
      <c r="J31" s="69">
        <f>養成施設データ!K171</f>
        <v>0</v>
      </c>
      <c r="K31" s="69">
        <f>養成施設データ!L171</f>
        <v>0</v>
      </c>
      <c r="L31" s="69">
        <f>養成施設データ!M171</f>
        <v>0</v>
      </c>
      <c r="M31" s="69">
        <f>養成施設データ!N171</f>
        <v>0</v>
      </c>
      <c r="N31" s="69">
        <f>養成施設データ!O171</f>
        <v>0</v>
      </c>
      <c r="O31" s="69">
        <f>養成施設データ!P171</f>
        <v>0</v>
      </c>
      <c r="P31" s="69">
        <f>養成施設データ!Q171</f>
        <v>0</v>
      </c>
      <c r="Q31" s="69">
        <f>養成施設データ!R171</f>
        <v>0</v>
      </c>
      <c r="R31" s="69">
        <f>養成施設データ!S171</f>
        <v>0</v>
      </c>
      <c r="S31" s="69">
        <f>養成施設データ!T171</f>
        <v>72</v>
      </c>
      <c r="T31" s="69">
        <f>養成施設データ!U171</f>
        <v>0</v>
      </c>
      <c r="U31" s="69">
        <f>養成施設データ!V171</f>
        <v>0</v>
      </c>
      <c r="V31" s="69">
        <v>0</v>
      </c>
      <c r="W31" s="69">
        <f>養成施設データ!X171</f>
        <v>0</v>
      </c>
      <c r="X31" s="69">
        <f>養成施設データ!Y171</f>
        <v>0</v>
      </c>
      <c r="Y31" s="68" t="s">
        <v>40</v>
      </c>
      <c r="Z31" s="155"/>
    </row>
    <row r="32" spans="1:26" ht="11.25" customHeight="1">
      <c r="A32" s="152"/>
      <c r="B32" s="68" t="s">
        <v>41</v>
      </c>
      <c r="C32" s="69">
        <f>養成施設データ!D176</f>
        <v>330</v>
      </c>
      <c r="D32" s="69">
        <f>養成施設データ!E176</f>
        <v>40</v>
      </c>
      <c r="E32" s="69">
        <f>養成施設データ!F176</f>
        <v>80</v>
      </c>
      <c r="F32" s="69">
        <f>養成施設データ!G176</f>
        <v>40</v>
      </c>
      <c r="G32" s="69">
        <f>養成施設データ!H176</f>
        <v>0</v>
      </c>
      <c r="H32" s="69">
        <f>養成施設データ!I176</f>
        <v>0</v>
      </c>
      <c r="I32" s="69">
        <f>養成施設データ!J176</f>
        <v>0</v>
      </c>
      <c r="J32" s="69">
        <f>養成施設データ!K176</f>
        <v>0</v>
      </c>
      <c r="K32" s="69">
        <f>養成施設データ!L176</f>
        <v>80</v>
      </c>
      <c r="L32" s="69">
        <f>養成施設データ!M176</f>
        <v>0</v>
      </c>
      <c r="M32" s="69">
        <f>養成施設データ!N176</f>
        <v>0</v>
      </c>
      <c r="N32" s="69">
        <f>養成施設データ!O176</f>
        <v>0</v>
      </c>
      <c r="O32" s="69">
        <f>養成施設データ!P176</f>
        <v>0</v>
      </c>
      <c r="P32" s="69">
        <f>養成施設データ!Q176</f>
        <v>0</v>
      </c>
      <c r="Q32" s="69">
        <f>養成施設データ!R176</f>
        <v>0</v>
      </c>
      <c r="R32" s="69">
        <f>養成施設データ!S176</f>
        <v>0</v>
      </c>
      <c r="S32" s="69">
        <f>養成施設データ!T176</f>
        <v>90</v>
      </c>
      <c r="T32" s="69">
        <f>養成施設データ!U176</f>
        <v>0</v>
      </c>
      <c r="U32" s="69">
        <f>養成施設データ!V176</f>
        <v>0</v>
      </c>
      <c r="V32" s="69">
        <v>0</v>
      </c>
      <c r="W32" s="69">
        <f>養成施設データ!X176</f>
        <v>0</v>
      </c>
      <c r="X32" s="69">
        <f>養成施設データ!Y176</f>
        <v>0</v>
      </c>
      <c r="Y32" s="68" t="s">
        <v>41</v>
      </c>
      <c r="Z32" s="155"/>
    </row>
    <row r="33" spans="1:26" ht="11.25" customHeight="1">
      <c r="A33" s="152"/>
      <c r="B33" s="68" t="s">
        <v>42</v>
      </c>
      <c r="C33" s="69">
        <f>養成施設データ!D185</f>
        <v>690</v>
      </c>
      <c r="D33" s="69">
        <f>養成施設データ!E185</f>
        <v>180</v>
      </c>
      <c r="E33" s="69">
        <f>養成施設データ!F185</f>
        <v>0</v>
      </c>
      <c r="F33" s="69">
        <f>養成施設データ!G185</f>
        <v>300</v>
      </c>
      <c r="G33" s="69">
        <f>養成施設データ!H185</f>
        <v>0</v>
      </c>
      <c r="H33" s="69">
        <f>養成施設データ!I185</f>
        <v>40</v>
      </c>
      <c r="I33" s="69">
        <f>養成施設データ!J185</f>
        <v>0</v>
      </c>
      <c r="J33" s="69">
        <f>養成施設データ!K185</f>
        <v>0</v>
      </c>
      <c r="K33" s="69">
        <f>養成施設データ!L185</f>
        <v>60</v>
      </c>
      <c r="L33" s="69">
        <f>養成施設データ!M185</f>
        <v>0</v>
      </c>
      <c r="M33" s="69">
        <f>養成施設データ!N185</f>
        <v>30</v>
      </c>
      <c r="N33" s="69">
        <f>養成施設データ!O185</f>
        <v>40</v>
      </c>
      <c r="O33" s="69">
        <f>養成施設データ!P185</f>
        <v>0</v>
      </c>
      <c r="P33" s="69">
        <f>養成施設データ!Q185</f>
        <v>0</v>
      </c>
      <c r="Q33" s="69">
        <f>養成施設データ!R185</f>
        <v>0</v>
      </c>
      <c r="R33" s="69">
        <f>養成施設データ!S185</f>
        <v>0</v>
      </c>
      <c r="S33" s="69">
        <f>養成施設データ!T185</f>
        <v>40</v>
      </c>
      <c r="T33" s="69">
        <f>養成施設データ!U185</f>
        <v>0</v>
      </c>
      <c r="U33" s="69">
        <f>養成施設データ!V185</f>
        <v>0</v>
      </c>
      <c r="V33" s="69">
        <v>0</v>
      </c>
      <c r="W33" s="69">
        <f>養成施設データ!X185</f>
        <v>0</v>
      </c>
      <c r="X33" s="69">
        <f>養成施設データ!Y185</f>
        <v>0</v>
      </c>
      <c r="Y33" s="68" t="s">
        <v>42</v>
      </c>
      <c r="Z33" s="155"/>
    </row>
    <row r="34" spans="1:26" ht="11.25" customHeight="1">
      <c r="A34" s="152"/>
      <c r="B34" s="68" t="s">
        <v>43</v>
      </c>
      <c r="C34" s="69">
        <f>養成施設データ!D202</f>
        <v>1605</v>
      </c>
      <c r="D34" s="69">
        <f>養成施設データ!E202</f>
        <v>360</v>
      </c>
      <c r="E34" s="69">
        <f>養成施設データ!F202</f>
        <v>0</v>
      </c>
      <c r="F34" s="69">
        <f>養成施設データ!G202</f>
        <v>595</v>
      </c>
      <c r="G34" s="69">
        <f>養成施設データ!H202</f>
        <v>0</v>
      </c>
      <c r="H34" s="69">
        <f>養成施設データ!I202</f>
        <v>0</v>
      </c>
      <c r="I34" s="69">
        <f>養成施設データ!J202</f>
        <v>0</v>
      </c>
      <c r="J34" s="69">
        <f>養成施設データ!K202</f>
        <v>70</v>
      </c>
      <c r="K34" s="69">
        <f>養成施設データ!L202</f>
        <v>320</v>
      </c>
      <c r="L34" s="69">
        <f>養成施設データ!M202</f>
        <v>0</v>
      </c>
      <c r="M34" s="69">
        <f>養成施設データ!N202</f>
        <v>0</v>
      </c>
      <c r="N34" s="69">
        <f>養成施設データ!O202</f>
        <v>0</v>
      </c>
      <c r="O34" s="69">
        <f>養成施設データ!P202</f>
        <v>0</v>
      </c>
      <c r="P34" s="69">
        <f>養成施設データ!Q202</f>
        <v>0</v>
      </c>
      <c r="Q34" s="69">
        <f>養成施設データ!R202</f>
        <v>0</v>
      </c>
      <c r="R34" s="69">
        <f>養成施設データ!S202</f>
        <v>0</v>
      </c>
      <c r="S34" s="69">
        <f>養成施設データ!T202</f>
        <v>220</v>
      </c>
      <c r="T34" s="69">
        <f>養成施設データ!U202</f>
        <v>0</v>
      </c>
      <c r="U34" s="69">
        <f>養成施設データ!V202</f>
        <v>40</v>
      </c>
      <c r="V34" s="69">
        <v>0</v>
      </c>
      <c r="W34" s="69">
        <f>養成施設データ!X202</f>
        <v>0</v>
      </c>
      <c r="X34" s="69">
        <f>養成施設データ!Y202</f>
        <v>0</v>
      </c>
      <c r="Y34" s="68" t="s">
        <v>43</v>
      </c>
      <c r="Z34" s="155"/>
    </row>
    <row r="35" spans="1:26" ht="11.25" customHeight="1">
      <c r="A35" s="152"/>
      <c r="B35" s="68" t="s">
        <v>44</v>
      </c>
      <c r="C35" s="69">
        <f>養成施設データ!D207</f>
        <v>200</v>
      </c>
      <c r="D35" s="69">
        <f>養成施設データ!E207</f>
        <v>70</v>
      </c>
      <c r="E35" s="69">
        <f>養成施設データ!F207</f>
        <v>0</v>
      </c>
      <c r="F35" s="69">
        <f>養成施設データ!G207</f>
        <v>70</v>
      </c>
      <c r="G35" s="69">
        <f>養成施設データ!H207</f>
        <v>0</v>
      </c>
      <c r="H35" s="69">
        <f>養成施設データ!I207</f>
        <v>40</v>
      </c>
      <c r="I35" s="69">
        <f>養成施設データ!J207</f>
        <v>0</v>
      </c>
      <c r="J35" s="69">
        <f>養成施設データ!K207</f>
        <v>0</v>
      </c>
      <c r="K35" s="69">
        <f>養成施設データ!L207</f>
        <v>0</v>
      </c>
      <c r="L35" s="69">
        <f>養成施設データ!M207</f>
        <v>0</v>
      </c>
      <c r="M35" s="69">
        <f>養成施設データ!N207</f>
        <v>0</v>
      </c>
      <c r="N35" s="69">
        <f>養成施設データ!O207</f>
        <v>0</v>
      </c>
      <c r="O35" s="69">
        <f>養成施設データ!P207</f>
        <v>0</v>
      </c>
      <c r="P35" s="69">
        <f>養成施設データ!Q207</f>
        <v>0</v>
      </c>
      <c r="Q35" s="69">
        <f>養成施設データ!R207</f>
        <v>0</v>
      </c>
      <c r="R35" s="69">
        <f>養成施設データ!S207</f>
        <v>0</v>
      </c>
      <c r="S35" s="69">
        <f>養成施設データ!T207</f>
        <v>20</v>
      </c>
      <c r="T35" s="69">
        <f>養成施設データ!U207</f>
        <v>0</v>
      </c>
      <c r="U35" s="69">
        <f>養成施設データ!V207</f>
        <v>0</v>
      </c>
      <c r="V35" s="69">
        <v>0</v>
      </c>
      <c r="W35" s="69">
        <f>養成施設データ!X207</f>
        <v>0</v>
      </c>
      <c r="X35" s="69">
        <f>養成施設データ!Y207</f>
        <v>0</v>
      </c>
      <c r="Y35" s="68" t="s">
        <v>44</v>
      </c>
      <c r="Z35" s="155"/>
    </row>
    <row r="36" spans="1:26" ht="11.25" customHeight="1">
      <c r="A36" s="152"/>
      <c r="B36" s="68" t="s">
        <v>21</v>
      </c>
      <c r="C36" s="69">
        <f t="shared" ref="C36:V36" si="4">SUM(C29:C35)</f>
        <v>3407</v>
      </c>
      <c r="D36" s="69">
        <f t="shared" si="4"/>
        <v>890</v>
      </c>
      <c r="E36" s="69">
        <f t="shared" si="4"/>
        <v>80</v>
      </c>
      <c r="F36" s="69">
        <f t="shared" si="4"/>
        <v>1085</v>
      </c>
      <c r="G36" s="69">
        <f t="shared" si="4"/>
        <v>0</v>
      </c>
      <c r="H36" s="69">
        <f t="shared" si="4"/>
        <v>120</v>
      </c>
      <c r="I36" s="69">
        <f t="shared" si="4"/>
        <v>20</v>
      </c>
      <c r="J36" s="69">
        <f t="shared" si="4"/>
        <v>70</v>
      </c>
      <c r="K36" s="69">
        <f t="shared" si="4"/>
        <v>460</v>
      </c>
      <c r="L36" s="69">
        <f t="shared" si="4"/>
        <v>0</v>
      </c>
      <c r="M36" s="69">
        <f t="shared" si="4"/>
        <v>30</v>
      </c>
      <c r="N36" s="69">
        <f t="shared" si="4"/>
        <v>40</v>
      </c>
      <c r="O36" s="69">
        <f t="shared" si="4"/>
        <v>0</v>
      </c>
      <c r="P36" s="69">
        <f t="shared" si="4"/>
        <v>0</v>
      </c>
      <c r="Q36" s="69">
        <f t="shared" si="4"/>
        <v>0</v>
      </c>
      <c r="R36" s="69">
        <f t="shared" si="4"/>
        <v>60</v>
      </c>
      <c r="S36" s="69">
        <f>SUM(S29:S35)</f>
        <v>512</v>
      </c>
      <c r="T36" s="69">
        <f>SUM(T29:T35)</f>
        <v>0</v>
      </c>
      <c r="U36" s="69">
        <f t="shared" si="4"/>
        <v>40</v>
      </c>
      <c r="V36" s="69">
        <f t="shared" si="4"/>
        <v>0</v>
      </c>
      <c r="W36" s="69">
        <f>SUM(W29:W35)</f>
        <v>0</v>
      </c>
      <c r="X36" s="69">
        <f>SUM(X29:X35)</f>
        <v>0</v>
      </c>
      <c r="Y36" s="68" t="s">
        <v>21</v>
      </c>
      <c r="Z36" s="155"/>
    </row>
    <row r="37" spans="1:26" ht="11.25" customHeight="1">
      <c r="A37" s="151" t="s">
        <v>390</v>
      </c>
      <c r="B37" s="71" t="s">
        <v>45</v>
      </c>
      <c r="C37" s="72">
        <f>養成施設データ!D214</f>
        <v>100</v>
      </c>
      <c r="D37" s="72">
        <f>養成施設データ!E214</f>
        <v>0</v>
      </c>
      <c r="E37" s="72">
        <f>養成施設データ!F214</f>
        <v>0</v>
      </c>
      <c r="F37" s="72">
        <f>養成施設データ!G214</f>
        <v>0</v>
      </c>
      <c r="G37" s="72">
        <f>養成施設データ!H214</f>
        <v>0</v>
      </c>
      <c r="H37" s="72">
        <f>養成施設データ!I214</f>
        <v>0</v>
      </c>
      <c r="I37" s="72">
        <f>養成施設データ!J214</f>
        <v>0</v>
      </c>
      <c r="J37" s="72">
        <f>養成施設データ!K214</f>
        <v>0</v>
      </c>
      <c r="K37" s="72">
        <f>養成施設データ!L214</f>
        <v>0</v>
      </c>
      <c r="L37" s="72">
        <f>養成施設データ!M214</f>
        <v>0</v>
      </c>
      <c r="M37" s="72">
        <f>養成施設データ!N214</f>
        <v>0</v>
      </c>
      <c r="N37" s="72">
        <f>養成施設データ!O214</f>
        <v>0</v>
      </c>
      <c r="O37" s="72">
        <f>養成施設データ!P214</f>
        <v>0</v>
      </c>
      <c r="P37" s="72">
        <f>養成施設データ!Q214</f>
        <v>0</v>
      </c>
      <c r="Q37" s="72">
        <f>養成施設データ!R214</f>
        <v>0</v>
      </c>
      <c r="R37" s="72">
        <f>養成施設データ!S214</f>
        <v>0</v>
      </c>
      <c r="S37" s="72">
        <f>養成施設データ!T214</f>
        <v>75</v>
      </c>
      <c r="T37" s="72">
        <f>養成施設データ!U214</f>
        <v>0</v>
      </c>
      <c r="U37" s="72">
        <f>養成施設データ!V214</f>
        <v>0</v>
      </c>
      <c r="V37" s="72">
        <f>養成施設データ!W214</f>
        <v>0</v>
      </c>
      <c r="W37" s="72">
        <v>0</v>
      </c>
      <c r="X37" s="72">
        <f>養成施設データ!X214</f>
        <v>25</v>
      </c>
      <c r="Y37" s="71" t="s">
        <v>45</v>
      </c>
      <c r="Z37" s="154" t="s">
        <v>390</v>
      </c>
    </row>
    <row r="38" spans="1:26" ht="11.25" customHeight="1">
      <c r="A38" s="152"/>
      <c r="B38" s="68" t="s">
        <v>46</v>
      </c>
      <c r="C38" s="69">
        <f>養成施設データ!D217</f>
        <v>390</v>
      </c>
      <c r="D38" s="69">
        <f>養成施設データ!E217</f>
        <v>120</v>
      </c>
      <c r="E38" s="69">
        <f>養成施設データ!F217</f>
        <v>0</v>
      </c>
      <c r="F38" s="69">
        <f>養成施設データ!G217</f>
        <v>150</v>
      </c>
      <c r="G38" s="69">
        <f>養成施設データ!H217</f>
        <v>0</v>
      </c>
      <c r="H38" s="69">
        <f>養成施設データ!I217</f>
        <v>0</v>
      </c>
      <c r="I38" s="69">
        <f>養成施設データ!J217</f>
        <v>40</v>
      </c>
      <c r="J38" s="69">
        <f>養成施設データ!K217</f>
        <v>0</v>
      </c>
      <c r="K38" s="69">
        <f>養成施設データ!L217</f>
        <v>0</v>
      </c>
      <c r="L38" s="69">
        <f>養成施設データ!M217</f>
        <v>0</v>
      </c>
      <c r="M38" s="69">
        <f>養成施設データ!N217</f>
        <v>0</v>
      </c>
      <c r="N38" s="69">
        <f>養成施設データ!O217</f>
        <v>0</v>
      </c>
      <c r="O38" s="69">
        <f>養成施設データ!P217</f>
        <v>0</v>
      </c>
      <c r="P38" s="69">
        <f>養成施設データ!Q217</f>
        <v>0</v>
      </c>
      <c r="Q38" s="69">
        <f>養成施設データ!R217</f>
        <v>0</v>
      </c>
      <c r="R38" s="69">
        <f>養成施設データ!S217</f>
        <v>0</v>
      </c>
      <c r="S38" s="69">
        <f>養成施設データ!T217</f>
        <v>80</v>
      </c>
      <c r="T38" s="69">
        <f>養成施設データ!U217</f>
        <v>0</v>
      </c>
      <c r="U38" s="69">
        <f>養成施設データ!V217</f>
        <v>0</v>
      </c>
      <c r="V38" s="69">
        <f>養成施設データ!W217</f>
        <v>0</v>
      </c>
      <c r="W38" s="69">
        <f>養成施設データ!X217</f>
        <v>0</v>
      </c>
      <c r="X38" s="69">
        <f>養成施設データ!Y217</f>
        <v>0</v>
      </c>
      <c r="Y38" s="68" t="s">
        <v>46</v>
      </c>
      <c r="Z38" s="155"/>
    </row>
    <row r="39" spans="1:26" ht="11.25" customHeight="1">
      <c r="A39" s="152"/>
      <c r="B39" s="68" t="s">
        <v>47</v>
      </c>
      <c r="C39" s="69">
        <f>養成施設データ!D229</f>
        <v>1380</v>
      </c>
      <c r="D39" s="69">
        <f>養成施設データ!E229</f>
        <v>440</v>
      </c>
      <c r="E39" s="69">
        <f>養成施設データ!F229</f>
        <v>0</v>
      </c>
      <c r="F39" s="69">
        <f>養成施設データ!G229</f>
        <v>560</v>
      </c>
      <c r="G39" s="69">
        <f>養成施設データ!H229</f>
        <v>40</v>
      </c>
      <c r="H39" s="69">
        <f>養成施設データ!I229</f>
        <v>0</v>
      </c>
      <c r="I39" s="69">
        <f>養成施設データ!J229</f>
        <v>0</v>
      </c>
      <c r="J39" s="69">
        <f>養成施設データ!K229</f>
        <v>0</v>
      </c>
      <c r="K39" s="69">
        <f>養成施設データ!L229</f>
        <v>0</v>
      </c>
      <c r="L39" s="69">
        <f>養成施設データ!M229</f>
        <v>0</v>
      </c>
      <c r="M39" s="69">
        <f>養成施設データ!N229</f>
        <v>0</v>
      </c>
      <c r="N39" s="69">
        <f>養成施設データ!O229</f>
        <v>0</v>
      </c>
      <c r="O39" s="69">
        <f>養成施設データ!P229</f>
        <v>0</v>
      </c>
      <c r="P39" s="69">
        <f>養成施設データ!Q229</f>
        <v>70</v>
      </c>
      <c r="Q39" s="69">
        <f>養成施設データ!R229</f>
        <v>0</v>
      </c>
      <c r="R39" s="69">
        <f>養成施設データ!S229</f>
        <v>0</v>
      </c>
      <c r="S39" s="69">
        <f>養成施設データ!T229</f>
        <v>110</v>
      </c>
      <c r="T39" s="69">
        <f>養成施設データ!U229</f>
        <v>0</v>
      </c>
      <c r="U39" s="69">
        <f>養成施設データ!V229</f>
        <v>100</v>
      </c>
      <c r="V39" s="69">
        <f>養成施設データ!W229</f>
        <v>60</v>
      </c>
      <c r="W39" s="69">
        <f>養成施設データ!X229</f>
        <v>0</v>
      </c>
      <c r="X39" s="69">
        <f>養成施設データ!Y229</f>
        <v>0</v>
      </c>
      <c r="Y39" s="68" t="s">
        <v>47</v>
      </c>
      <c r="Z39" s="155"/>
    </row>
    <row r="40" spans="1:26" ht="11.25" customHeight="1">
      <c r="A40" s="152"/>
      <c r="B40" s="68" t="s">
        <v>48</v>
      </c>
      <c r="C40" s="69">
        <f>養成施設データ!D236</f>
        <v>600</v>
      </c>
      <c r="D40" s="69">
        <f>養成施設データ!E236</f>
        <v>180</v>
      </c>
      <c r="E40" s="69">
        <f>養成施設データ!F236</f>
        <v>0</v>
      </c>
      <c r="F40" s="69">
        <f>養成施設データ!G236</f>
        <v>115</v>
      </c>
      <c r="G40" s="69">
        <f>養成施設データ!H236</f>
        <v>0</v>
      </c>
      <c r="H40" s="69">
        <f>養成施設データ!I236</f>
        <v>75</v>
      </c>
      <c r="I40" s="69">
        <f>養成施設データ!J236</f>
        <v>40</v>
      </c>
      <c r="J40" s="69">
        <f>養成施設データ!K236</f>
        <v>0</v>
      </c>
      <c r="K40" s="69">
        <f>養成施設データ!L236</f>
        <v>110</v>
      </c>
      <c r="L40" s="69">
        <f>養成施設データ!M236</f>
        <v>0</v>
      </c>
      <c r="M40" s="69">
        <f>養成施設データ!N236</f>
        <v>0</v>
      </c>
      <c r="N40" s="69">
        <f>養成施設データ!O236</f>
        <v>0</v>
      </c>
      <c r="O40" s="69">
        <f>養成施設データ!P236</f>
        <v>0</v>
      </c>
      <c r="P40" s="69">
        <f>養成施設データ!Q236</f>
        <v>0</v>
      </c>
      <c r="Q40" s="69">
        <f>養成施設データ!R236</f>
        <v>0</v>
      </c>
      <c r="R40" s="69">
        <f>養成施設データ!S236</f>
        <v>0</v>
      </c>
      <c r="S40" s="69">
        <f>養成施設データ!T236</f>
        <v>80</v>
      </c>
      <c r="T40" s="69">
        <f>養成施設データ!U236</f>
        <v>0</v>
      </c>
      <c r="U40" s="69">
        <f>養成施設データ!V236</f>
        <v>0</v>
      </c>
      <c r="V40" s="69">
        <f>養成施設データ!W236</f>
        <v>0</v>
      </c>
      <c r="W40" s="69">
        <f>養成施設データ!X236</f>
        <v>0</v>
      </c>
      <c r="X40" s="69">
        <f>養成施設データ!Y236</f>
        <v>0</v>
      </c>
      <c r="Y40" s="68" t="s">
        <v>48</v>
      </c>
      <c r="Z40" s="155"/>
    </row>
    <row r="41" spans="1:26" ht="11.25" customHeight="1">
      <c r="A41" s="152"/>
      <c r="B41" s="68" t="s">
        <v>49</v>
      </c>
      <c r="C41" s="69">
        <f>養成施設データ!D239</f>
        <v>60</v>
      </c>
      <c r="D41" s="69">
        <f>養成施設データ!E239</f>
        <v>0</v>
      </c>
      <c r="E41" s="69">
        <f>養成施設データ!F239</f>
        <v>0</v>
      </c>
      <c r="F41" s="69">
        <f>養成施設データ!G239</f>
        <v>0</v>
      </c>
      <c r="G41" s="69">
        <f>養成施設データ!H239</f>
        <v>0</v>
      </c>
      <c r="H41" s="69">
        <f>養成施設データ!I239</f>
        <v>0</v>
      </c>
      <c r="I41" s="69">
        <f>養成施設データ!J239</f>
        <v>0</v>
      </c>
      <c r="J41" s="69">
        <f>養成施設データ!K239</f>
        <v>0</v>
      </c>
      <c r="K41" s="69">
        <f>養成施設データ!L239</f>
        <v>0</v>
      </c>
      <c r="L41" s="69">
        <f>養成施設データ!M239</f>
        <v>0</v>
      </c>
      <c r="M41" s="69">
        <f>養成施設データ!N239</f>
        <v>0</v>
      </c>
      <c r="N41" s="69">
        <f>養成施設データ!O239</f>
        <v>0</v>
      </c>
      <c r="O41" s="69">
        <f>養成施設データ!P239</f>
        <v>0</v>
      </c>
      <c r="P41" s="69">
        <f>養成施設データ!Q239</f>
        <v>0</v>
      </c>
      <c r="Q41" s="69">
        <f>養成施設データ!R239</f>
        <v>0</v>
      </c>
      <c r="R41" s="69">
        <f>養成施設データ!S239</f>
        <v>0</v>
      </c>
      <c r="S41" s="69">
        <f>養成施設データ!T239</f>
        <v>20</v>
      </c>
      <c r="T41" s="69">
        <f>養成施設データ!U239</f>
        <v>0</v>
      </c>
      <c r="U41" s="69">
        <f>養成施設データ!V239</f>
        <v>0</v>
      </c>
      <c r="V41" s="69">
        <f>養成施設データ!W239</f>
        <v>0</v>
      </c>
      <c r="W41" s="69">
        <v>0</v>
      </c>
      <c r="X41" s="69">
        <f>養成施設データ!X239</f>
        <v>40</v>
      </c>
      <c r="Y41" s="68" t="s">
        <v>49</v>
      </c>
      <c r="Z41" s="155"/>
    </row>
    <row r="42" spans="1:26" ht="11.25" customHeight="1">
      <c r="A42" s="152"/>
      <c r="B42" s="68" t="s">
        <v>50</v>
      </c>
      <c r="C42" s="69">
        <f>養成施設データ!D242</f>
        <v>30</v>
      </c>
      <c r="D42" s="69">
        <f>養成施設データ!E242</f>
        <v>0</v>
      </c>
      <c r="E42" s="69">
        <f>養成施設データ!F242</f>
        <v>0</v>
      </c>
      <c r="F42" s="69">
        <f>養成施設データ!G242</f>
        <v>0</v>
      </c>
      <c r="G42" s="69">
        <f>養成施設データ!H242</f>
        <v>0</v>
      </c>
      <c r="H42" s="69">
        <f>養成施設データ!I242</f>
        <v>0</v>
      </c>
      <c r="I42" s="69">
        <f>養成施設データ!J242</f>
        <v>0</v>
      </c>
      <c r="J42" s="69">
        <f>養成施設データ!K242</f>
        <v>0</v>
      </c>
      <c r="K42" s="69">
        <f>養成施設データ!L242</f>
        <v>0</v>
      </c>
      <c r="L42" s="69">
        <f>養成施設データ!M242</f>
        <v>0</v>
      </c>
      <c r="M42" s="69">
        <f>養成施設データ!N242</f>
        <v>0</v>
      </c>
      <c r="N42" s="69">
        <f>養成施設データ!O242</f>
        <v>0</v>
      </c>
      <c r="O42" s="69">
        <f>養成施設データ!P242</f>
        <v>0</v>
      </c>
      <c r="P42" s="69">
        <f>養成施設データ!Q242</f>
        <v>0</v>
      </c>
      <c r="Q42" s="69">
        <f>養成施設データ!R242</f>
        <v>0</v>
      </c>
      <c r="R42" s="69">
        <f>養成施設データ!S242</f>
        <v>0</v>
      </c>
      <c r="S42" s="69">
        <f>養成施設データ!T242</f>
        <v>30</v>
      </c>
      <c r="T42" s="69">
        <f>養成施設データ!U242</f>
        <v>0</v>
      </c>
      <c r="U42" s="69">
        <f>養成施設データ!V242</f>
        <v>0</v>
      </c>
      <c r="V42" s="69">
        <f>養成施設データ!W242</f>
        <v>0</v>
      </c>
      <c r="W42" s="69">
        <f>養成施設データ!X242</f>
        <v>0</v>
      </c>
      <c r="X42" s="69">
        <f>養成施設データ!Y242</f>
        <v>0</v>
      </c>
      <c r="Y42" s="68" t="s">
        <v>50</v>
      </c>
      <c r="Z42" s="155"/>
    </row>
    <row r="43" spans="1:26" ht="11.25" customHeight="1">
      <c r="A43" s="152"/>
      <c r="B43" s="68" t="s">
        <v>51</v>
      </c>
      <c r="C43" s="69">
        <f>養成施設データ!D245</f>
        <v>50</v>
      </c>
      <c r="D43" s="69">
        <f>養成施設データ!E245</f>
        <v>0</v>
      </c>
      <c r="E43" s="69">
        <f>養成施設データ!F245</f>
        <v>0</v>
      </c>
      <c r="F43" s="69">
        <f>養成施設データ!G245</f>
        <v>0</v>
      </c>
      <c r="G43" s="69">
        <f>養成施設データ!H245</f>
        <v>0</v>
      </c>
      <c r="H43" s="69">
        <f>養成施設データ!I245</f>
        <v>0</v>
      </c>
      <c r="I43" s="69">
        <f>養成施設データ!J245</f>
        <v>0</v>
      </c>
      <c r="J43" s="69">
        <f>養成施設データ!K245</f>
        <v>0</v>
      </c>
      <c r="K43" s="69">
        <f>養成施設データ!L245</f>
        <v>0</v>
      </c>
      <c r="L43" s="69">
        <f>養成施設データ!M245</f>
        <v>0</v>
      </c>
      <c r="M43" s="69">
        <f>養成施設データ!N245</f>
        <v>0</v>
      </c>
      <c r="N43" s="69">
        <f>養成施設データ!O245</f>
        <v>0</v>
      </c>
      <c r="O43" s="69">
        <f>養成施設データ!P245</f>
        <v>0</v>
      </c>
      <c r="P43" s="69">
        <f>養成施設データ!Q245</f>
        <v>0</v>
      </c>
      <c r="Q43" s="69">
        <f>養成施設データ!R245</f>
        <v>0</v>
      </c>
      <c r="R43" s="69">
        <f>養成施設データ!S245</f>
        <v>0</v>
      </c>
      <c r="S43" s="69">
        <f>養成施設データ!T245</f>
        <v>50</v>
      </c>
      <c r="T43" s="69">
        <f>養成施設データ!U245</f>
        <v>0</v>
      </c>
      <c r="U43" s="69">
        <f>養成施設データ!V245</f>
        <v>0</v>
      </c>
      <c r="V43" s="69">
        <f>養成施設データ!W245</f>
        <v>0</v>
      </c>
      <c r="W43" s="69">
        <f>養成施設データ!X245</f>
        <v>0</v>
      </c>
      <c r="X43" s="69">
        <f>養成施設データ!Y245</f>
        <v>0</v>
      </c>
      <c r="Y43" s="68" t="s">
        <v>51</v>
      </c>
      <c r="Z43" s="155"/>
    </row>
    <row r="44" spans="1:26" ht="11.25" customHeight="1">
      <c r="A44" s="152"/>
      <c r="B44" s="68" t="s">
        <v>52</v>
      </c>
      <c r="C44" s="69">
        <f>養成施設データ!D247</f>
        <v>80</v>
      </c>
      <c r="D44" s="69">
        <f>養成施設データ!E247</f>
        <v>40</v>
      </c>
      <c r="E44" s="69">
        <f>養成施設データ!F247</f>
        <v>20</v>
      </c>
      <c r="F44" s="69">
        <f>養成施設データ!G247</f>
        <v>20</v>
      </c>
      <c r="G44" s="69">
        <f>養成施設データ!H247</f>
        <v>0</v>
      </c>
      <c r="H44" s="69">
        <f>養成施設データ!I247</f>
        <v>0</v>
      </c>
      <c r="I44" s="69">
        <f>養成施設データ!J247</f>
        <v>0</v>
      </c>
      <c r="J44" s="69">
        <f>養成施設データ!K247</f>
        <v>0</v>
      </c>
      <c r="K44" s="69">
        <f>養成施設データ!L247</f>
        <v>0</v>
      </c>
      <c r="L44" s="69">
        <f>養成施設データ!M247</f>
        <v>0</v>
      </c>
      <c r="M44" s="69">
        <f>養成施設データ!N247</f>
        <v>0</v>
      </c>
      <c r="N44" s="69">
        <f>養成施設データ!O247</f>
        <v>0</v>
      </c>
      <c r="O44" s="69">
        <f>養成施設データ!P247</f>
        <v>0</v>
      </c>
      <c r="P44" s="69">
        <f>養成施設データ!Q247</f>
        <v>0</v>
      </c>
      <c r="Q44" s="69">
        <f>養成施設データ!R247</f>
        <v>0</v>
      </c>
      <c r="R44" s="69">
        <f>養成施設データ!S247</f>
        <v>0</v>
      </c>
      <c r="S44" s="69">
        <f>養成施設データ!T247</f>
        <v>0</v>
      </c>
      <c r="T44" s="69">
        <f>養成施設データ!U247</f>
        <v>0</v>
      </c>
      <c r="U44" s="69">
        <f>養成施設データ!V247</f>
        <v>0</v>
      </c>
      <c r="V44" s="69">
        <f>養成施設データ!W247</f>
        <v>0</v>
      </c>
      <c r="W44" s="69">
        <f>養成施設データ!X247</f>
        <v>0</v>
      </c>
      <c r="X44" s="69">
        <f>養成施設データ!Y247</f>
        <v>0</v>
      </c>
      <c r="Y44" s="68" t="s">
        <v>52</v>
      </c>
      <c r="Z44" s="155"/>
    </row>
    <row r="45" spans="1:26" ht="11.25" customHeight="1">
      <c r="A45" s="152"/>
      <c r="B45" s="68" t="s">
        <v>53</v>
      </c>
      <c r="C45" s="69">
        <f>養成施設データ!D252</f>
        <v>225</v>
      </c>
      <c r="D45" s="69">
        <f>養成施設データ!E252</f>
        <v>70</v>
      </c>
      <c r="E45" s="69">
        <f>養成施設データ!F252</f>
        <v>0</v>
      </c>
      <c r="F45" s="69">
        <f>養成施設データ!G252</f>
        <v>70</v>
      </c>
      <c r="G45" s="69">
        <f>養成施設データ!H252</f>
        <v>0</v>
      </c>
      <c r="H45" s="69">
        <f>養成施設データ!I252</f>
        <v>0</v>
      </c>
      <c r="I45" s="69">
        <f>養成施設データ!J252</f>
        <v>0</v>
      </c>
      <c r="J45" s="69">
        <f>養成施設データ!K252</f>
        <v>0</v>
      </c>
      <c r="K45" s="69">
        <f>養成施設データ!L252</f>
        <v>0</v>
      </c>
      <c r="L45" s="69">
        <f>養成施設データ!M252</f>
        <v>0</v>
      </c>
      <c r="M45" s="69">
        <f>養成施設データ!N252</f>
        <v>0</v>
      </c>
      <c r="N45" s="69">
        <f>養成施設データ!O252</f>
        <v>0</v>
      </c>
      <c r="O45" s="69">
        <f>養成施設データ!P252</f>
        <v>0</v>
      </c>
      <c r="P45" s="69">
        <f>養成施設データ!Q252</f>
        <v>0</v>
      </c>
      <c r="Q45" s="69">
        <f>養成施設データ!R252</f>
        <v>0</v>
      </c>
      <c r="R45" s="69">
        <f>養成施設データ!S252</f>
        <v>0</v>
      </c>
      <c r="S45" s="69">
        <f>養成施設データ!T252</f>
        <v>85</v>
      </c>
      <c r="T45" s="69">
        <f>養成施設データ!U252</f>
        <v>0</v>
      </c>
      <c r="U45" s="69">
        <f>養成施設データ!V252</f>
        <v>0</v>
      </c>
      <c r="V45" s="69">
        <f>養成施設データ!W252</f>
        <v>0</v>
      </c>
      <c r="W45" s="69">
        <f>養成施設データ!X252</f>
        <v>0</v>
      </c>
      <c r="X45" s="69">
        <f>養成施設データ!Y252</f>
        <v>0</v>
      </c>
      <c r="Y45" s="68" t="s">
        <v>53</v>
      </c>
      <c r="Z45" s="155"/>
    </row>
    <row r="46" spans="1:26" ht="11.25" customHeight="1">
      <c r="A46" s="152"/>
      <c r="B46" s="68" t="s">
        <v>54</v>
      </c>
      <c r="C46" s="69">
        <f>養成施設データ!D258</f>
        <v>330</v>
      </c>
      <c r="D46" s="69">
        <f>養成施設データ!E258</f>
        <v>40</v>
      </c>
      <c r="E46" s="69">
        <f>養成施設データ!F258</f>
        <v>0</v>
      </c>
      <c r="F46" s="69">
        <f>養成施設データ!G258</f>
        <v>160</v>
      </c>
      <c r="G46" s="69">
        <f>養成施設データ!H258</f>
        <v>0</v>
      </c>
      <c r="H46" s="69">
        <f>養成施設データ!I258</f>
        <v>0</v>
      </c>
      <c r="I46" s="69">
        <f>養成施設データ!J258</f>
        <v>0</v>
      </c>
      <c r="J46" s="69">
        <f>養成施設データ!K258</f>
        <v>0</v>
      </c>
      <c r="K46" s="69">
        <f>養成施設データ!L258</f>
        <v>0</v>
      </c>
      <c r="L46" s="69">
        <f>養成施設データ!M258</f>
        <v>0</v>
      </c>
      <c r="M46" s="69">
        <f>養成施設データ!N258</f>
        <v>0</v>
      </c>
      <c r="N46" s="69">
        <f>養成施設データ!O258</f>
        <v>0</v>
      </c>
      <c r="O46" s="69">
        <f>養成施設データ!P258</f>
        <v>0</v>
      </c>
      <c r="P46" s="69">
        <f>養成施設データ!Q258</f>
        <v>0</v>
      </c>
      <c r="Q46" s="69">
        <f>養成施設データ!R258</f>
        <v>0</v>
      </c>
      <c r="R46" s="69">
        <f>養成施設データ!S258</f>
        <v>0</v>
      </c>
      <c r="S46" s="69">
        <f>養成施設データ!T258</f>
        <v>110</v>
      </c>
      <c r="T46" s="69">
        <f>養成施設データ!U258</f>
        <v>0</v>
      </c>
      <c r="U46" s="69">
        <f>養成施設データ!V258</f>
        <v>20</v>
      </c>
      <c r="V46" s="69">
        <f>養成施設データ!W258</f>
        <v>0</v>
      </c>
      <c r="W46" s="69">
        <f>養成施設データ!X258</f>
        <v>0</v>
      </c>
      <c r="X46" s="69">
        <f>養成施設データ!Y258</f>
        <v>0</v>
      </c>
      <c r="Y46" s="68" t="s">
        <v>54</v>
      </c>
      <c r="Z46" s="155"/>
    </row>
    <row r="47" spans="1:26" ht="11.25" customHeight="1">
      <c r="A47" s="152"/>
      <c r="B47" s="68" t="s">
        <v>55</v>
      </c>
      <c r="C47" s="69">
        <f>養成施設データ!D264</f>
        <v>263</v>
      </c>
      <c r="D47" s="69">
        <f>養成施設データ!E264</f>
        <v>40</v>
      </c>
      <c r="E47" s="69">
        <f>養成施設データ!F264</f>
        <v>0</v>
      </c>
      <c r="F47" s="69">
        <f>養成施設データ!G264</f>
        <v>40</v>
      </c>
      <c r="G47" s="69">
        <f>養成施設データ!H264</f>
        <v>0</v>
      </c>
      <c r="H47" s="69">
        <f>養成施設データ!I264</f>
        <v>0</v>
      </c>
      <c r="I47" s="69">
        <f>養成施設データ!J264</f>
        <v>0</v>
      </c>
      <c r="J47" s="69">
        <f>養成施設データ!K264</f>
        <v>0</v>
      </c>
      <c r="K47" s="69">
        <f>養成施設データ!L264</f>
        <v>0</v>
      </c>
      <c r="L47" s="69">
        <f>養成施設データ!M264</f>
        <v>0</v>
      </c>
      <c r="M47" s="69">
        <f>養成施設データ!N264</f>
        <v>0</v>
      </c>
      <c r="N47" s="69">
        <f>養成施設データ!O264</f>
        <v>0</v>
      </c>
      <c r="O47" s="69">
        <f>養成施設データ!P264</f>
        <v>0</v>
      </c>
      <c r="P47" s="69">
        <f>養成施設データ!Q264</f>
        <v>0</v>
      </c>
      <c r="Q47" s="69">
        <f>養成施設データ!R264</f>
        <v>0</v>
      </c>
      <c r="R47" s="69">
        <f>養成施設データ!S264</f>
        <v>0</v>
      </c>
      <c r="S47" s="69">
        <f>養成施設データ!T264</f>
        <v>183</v>
      </c>
      <c r="T47" s="69">
        <f>養成施設データ!U264</f>
        <v>0</v>
      </c>
      <c r="U47" s="69">
        <f>養成施設データ!V264</f>
        <v>0</v>
      </c>
      <c r="V47" s="69">
        <f>養成施設データ!W264</f>
        <v>0</v>
      </c>
      <c r="W47" s="69">
        <f>養成施設データ!X264</f>
        <v>0</v>
      </c>
      <c r="X47" s="69">
        <f>養成施設データ!Y264</f>
        <v>0</v>
      </c>
      <c r="Y47" s="68" t="s">
        <v>55</v>
      </c>
      <c r="Z47" s="155"/>
    </row>
    <row r="48" spans="1:26" ht="11.25" customHeight="1">
      <c r="A48" s="152"/>
      <c r="B48" s="68" t="s">
        <v>56</v>
      </c>
      <c r="C48" s="69">
        <f>養成施設データ!D268</f>
        <v>100</v>
      </c>
      <c r="D48" s="69">
        <f>養成施設データ!E268</f>
        <v>0</v>
      </c>
      <c r="E48" s="69">
        <f>養成施設データ!F268</f>
        <v>0</v>
      </c>
      <c r="F48" s="69">
        <f>養成施設データ!G268</f>
        <v>30</v>
      </c>
      <c r="G48" s="69">
        <f>養成施設データ!H268</f>
        <v>0</v>
      </c>
      <c r="H48" s="69">
        <f>養成施設データ!I268</f>
        <v>0</v>
      </c>
      <c r="I48" s="69">
        <f>養成施設データ!J268</f>
        <v>0</v>
      </c>
      <c r="J48" s="69">
        <f>養成施設データ!K268</f>
        <v>0</v>
      </c>
      <c r="K48" s="69">
        <f>養成施設データ!L268</f>
        <v>0</v>
      </c>
      <c r="L48" s="69">
        <f>養成施設データ!M268</f>
        <v>0</v>
      </c>
      <c r="M48" s="69">
        <f>養成施設データ!N268</f>
        <v>0</v>
      </c>
      <c r="N48" s="69">
        <f>養成施設データ!O268</f>
        <v>0</v>
      </c>
      <c r="O48" s="69">
        <f>養成施設データ!P268</f>
        <v>0</v>
      </c>
      <c r="P48" s="69">
        <f>養成施設データ!Q268</f>
        <v>0</v>
      </c>
      <c r="Q48" s="69">
        <f>養成施設データ!R268</f>
        <v>0</v>
      </c>
      <c r="R48" s="69">
        <f>養成施設データ!S268</f>
        <v>0</v>
      </c>
      <c r="S48" s="69">
        <f>養成施設データ!T268</f>
        <v>70</v>
      </c>
      <c r="T48" s="69">
        <f>養成施設データ!U268</f>
        <v>0</v>
      </c>
      <c r="U48" s="69">
        <f>養成施設データ!V268</f>
        <v>0</v>
      </c>
      <c r="V48" s="69">
        <f>養成施設データ!W268</f>
        <v>0</v>
      </c>
      <c r="W48" s="69">
        <f>養成施設データ!X268</f>
        <v>0</v>
      </c>
      <c r="X48" s="69">
        <f>養成施設データ!Y268</f>
        <v>0</v>
      </c>
      <c r="Y48" s="68" t="s">
        <v>56</v>
      </c>
      <c r="Z48" s="155"/>
    </row>
    <row r="49" spans="1:26" ht="11.25" customHeight="1">
      <c r="A49" s="152"/>
      <c r="B49" s="68" t="s">
        <v>57</v>
      </c>
      <c r="C49" s="69">
        <f>養成施設データ!D272</f>
        <v>202</v>
      </c>
      <c r="D49" s="69">
        <f>養成施設データ!E272</f>
        <v>0</v>
      </c>
      <c r="E49" s="69">
        <f>養成施設データ!F272</f>
        <v>0</v>
      </c>
      <c r="F49" s="69">
        <f>養成施設データ!G272</f>
        <v>30</v>
      </c>
      <c r="G49" s="69">
        <f>養成施設データ!H272</f>
        <v>0</v>
      </c>
      <c r="H49" s="69">
        <f>養成施設データ!I272</f>
        <v>40</v>
      </c>
      <c r="I49" s="69">
        <f>養成施設データ!J272</f>
        <v>20</v>
      </c>
      <c r="J49" s="69">
        <f>養成施設データ!K272</f>
        <v>0</v>
      </c>
      <c r="K49" s="69">
        <f>養成施設データ!L272</f>
        <v>0</v>
      </c>
      <c r="L49" s="69">
        <f>養成施設データ!M272</f>
        <v>0</v>
      </c>
      <c r="M49" s="69">
        <f>養成施設データ!N272</f>
        <v>0</v>
      </c>
      <c r="N49" s="69">
        <f>養成施設データ!O272</f>
        <v>0</v>
      </c>
      <c r="O49" s="69">
        <f>養成施設データ!P272</f>
        <v>0</v>
      </c>
      <c r="P49" s="69">
        <f>養成施設データ!Q272</f>
        <v>0</v>
      </c>
      <c r="Q49" s="69">
        <f>養成施設データ!R272</f>
        <v>0</v>
      </c>
      <c r="R49" s="69">
        <f>養成施設データ!S272</f>
        <v>0</v>
      </c>
      <c r="S49" s="69">
        <f>養成施設データ!T272</f>
        <v>112</v>
      </c>
      <c r="T49" s="69">
        <f>養成施設データ!U272</f>
        <v>0</v>
      </c>
      <c r="U49" s="69">
        <f>養成施設データ!V272</f>
        <v>0</v>
      </c>
      <c r="V49" s="69">
        <f>養成施設データ!W272</f>
        <v>0</v>
      </c>
      <c r="W49" s="69">
        <f>養成施設データ!X272</f>
        <v>0</v>
      </c>
      <c r="X49" s="69">
        <f>養成施設データ!Y272</f>
        <v>0</v>
      </c>
      <c r="Y49" s="68" t="s">
        <v>57</v>
      </c>
      <c r="Z49" s="155"/>
    </row>
    <row r="50" spans="1:26" ht="11.25" customHeight="1">
      <c r="A50" s="152"/>
      <c r="B50" s="68" t="s">
        <v>58</v>
      </c>
      <c r="C50" s="69">
        <f>養成施設データ!D278</f>
        <v>332</v>
      </c>
      <c r="D50" s="69">
        <f>養成施設データ!E278</f>
        <v>76</v>
      </c>
      <c r="E50" s="69">
        <f>養成施設データ!F278</f>
        <v>0</v>
      </c>
      <c r="F50" s="69">
        <f>養成施設データ!G278</f>
        <v>60</v>
      </c>
      <c r="G50" s="69">
        <f>養成施設データ!H278</f>
        <v>0</v>
      </c>
      <c r="H50" s="69">
        <f>養成施設データ!I278</f>
        <v>0</v>
      </c>
      <c r="I50" s="69">
        <f>養成施設データ!J278</f>
        <v>20</v>
      </c>
      <c r="J50" s="69">
        <f>養成施設データ!K278</f>
        <v>0</v>
      </c>
      <c r="K50" s="69">
        <f>養成施設データ!L278</f>
        <v>36</v>
      </c>
      <c r="L50" s="69">
        <f>養成施設データ!M278</f>
        <v>0</v>
      </c>
      <c r="M50" s="69">
        <f>養成施設データ!N278</f>
        <v>0</v>
      </c>
      <c r="N50" s="69">
        <f>養成施設データ!O278</f>
        <v>0</v>
      </c>
      <c r="O50" s="69">
        <f>養成施設データ!P278</f>
        <v>0</v>
      </c>
      <c r="P50" s="69">
        <f>養成施設データ!Q278</f>
        <v>0</v>
      </c>
      <c r="Q50" s="69">
        <f>養成施設データ!R278</f>
        <v>0</v>
      </c>
      <c r="R50" s="69">
        <f>養成施設データ!S278</f>
        <v>0</v>
      </c>
      <c r="S50" s="69">
        <f>養成施設データ!T278</f>
        <v>120</v>
      </c>
      <c r="T50" s="69">
        <f>養成施設データ!U278</f>
        <v>0</v>
      </c>
      <c r="U50" s="69">
        <f>養成施設データ!V278</f>
        <v>20</v>
      </c>
      <c r="V50" s="69">
        <f>養成施設データ!W278</f>
        <v>0</v>
      </c>
      <c r="W50" s="69">
        <f>養成施設データ!X278</f>
        <v>0</v>
      </c>
      <c r="X50" s="69">
        <f>養成施設データ!Y278</f>
        <v>0</v>
      </c>
      <c r="Y50" s="68" t="s">
        <v>58</v>
      </c>
      <c r="Z50" s="155"/>
    </row>
    <row r="51" spans="1:26" ht="11.25" customHeight="1">
      <c r="A51" s="152"/>
      <c r="B51" s="68" t="s">
        <v>59</v>
      </c>
      <c r="C51" s="69">
        <f>養成施設データ!D281</f>
        <v>150</v>
      </c>
      <c r="D51" s="69">
        <f>養成施設データ!E281</f>
        <v>105</v>
      </c>
      <c r="E51" s="69">
        <f>養成施設データ!F281</f>
        <v>0</v>
      </c>
      <c r="F51" s="69">
        <f>養成施設データ!G281</f>
        <v>40</v>
      </c>
      <c r="G51" s="69">
        <f>養成施設データ!H281</f>
        <v>0</v>
      </c>
      <c r="H51" s="69">
        <f>養成施設データ!I281</f>
        <v>5</v>
      </c>
      <c r="I51" s="69">
        <f>養成施設データ!J281</f>
        <v>0</v>
      </c>
      <c r="J51" s="69">
        <f>養成施設データ!K281</f>
        <v>0</v>
      </c>
      <c r="K51" s="69">
        <f>養成施設データ!L281</f>
        <v>0</v>
      </c>
      <c r="L51" s="69">
        <f>養成施設データ!M281</f>
        <v>0</v>
      </c>
      <c r="M51" s="69">
        <f>養成施設データ!N281</f>
        <v>0</v>
      </c>
      <c r="N51" s="69">
        <f>養成施設データ!O281</f>
        <v>0</v>
      </c>
      <c r="O51" s="69">
        <f>養成施設データ!P281</f>
        <v>0</v>
      </c>
      <c r="P51" s="69">
        <f>養成施設データ!Q281</f>
        <v>0</v>
      </c>
      <c r="Q51" s="69">
        <f>養成施設データ!R281</f>
        <v>0</v>
      </c>
      <c r="R51" s="69">
        <f>養成施設データ!S281</f>
        <v>0</v>
      </c>
      <c r="S51" s="69">
        <f>養成施設データ!T281</f>
        <v>0</v>
      </c>
      <c r="T51" s="69">
        <f>養成施設データ!U281</f>
        <v>0</v>
      </c>
      <c r="U51" s="69">
        <f>養成施設データ!V281</f>
        <v>0</v>
      </c>
      <c r="V51" s="69">
        <f>養成施設データ!W281</f>
        <v>0</v>
      </c>
      <c r="W51" s="69">
        <f>養成施設データ!X281</f>
        <v>0</v>
      </c>
      <c r="X51" s="69">
        <f>養成施設データ!Y281</f>
        <v>0</v>
      </c>
      <c r="Y51" s="68" t="s">
        <v>59</v>
      </c>
      <c r="Z51" s="155"/>
    </row>
    <row r="52" spans="1:26" ht="11.25" customHeight="1">
      <c r="A52" s="153"/>
      <c r="B52" s="73" t="s">
        <v>21</v>
      </c>
      <c r="C52" s="74">
        <f t="shared" ref="C52:U52" si="5">SUM(C37:C51)</f>
        <v>4292</v>
      </c>
      <c r="D52" s="74">
        <f t="shared" si="5"/>
        <v>1111</v>
      </c>
      <c r="E52" s="74">
        <f t="shared" si="5"/>
        <v>20</v>
      </c>
      <c r="F52" s="74">
        <f t="shared" si="5"/>
        <v>1275</v>
      </c>
      <c r="G52" s="74">
        <f t="shared" si="5"/>
        <v>40</v>
      </c>
      <c r="H52" s="74">
        <f t="shared" si="5"/>
        <v>120</v>
      </c>
      <c r="I52" s="74">
        <f t="shared" si="5"/>
        <v>120</v>
      </c>
      <c r="J52" s="74">
        <f t="shared" si="5"/>
        <v>0</v>
      </c>
      <c r="K52" s="74">
        <f t="shared" si="5"/>
        <v>146</v>
      </c>
      <c r="L52" s="74">
        <f t="shared" si="5"/>
        <v>0</v>
      </c>
      <c r="M52" s="74">
        <f t="shared" si="5"/>
        <v>0</v>
      </c>
      <c r="N52" s="74">
        <f t="shared" si="5"/>
        <v>0</v>
      </c>
      <c r="O52" s="74">
        <f t="shared" si="5"/>
        <v>0</v>
      </c>
      <c r="P52" s="74">
        <f t="shared" si="5"/>
        <v>70</v>
      </c>
      <c r="Q52" s="74">
        <f t="shared" si="5"/>
        <v>0</v>
      </c>
      <c r="R52" s="74">
        <f t="shared" si="5"/>
        <v>0</v>
      </c>
      <c r="S52" s="74">
        <f>SUM(S37:S51)</f>
        <v>1125</v>
      </c>
      <c r="T52" s="74">
        <f>SUM(T37:T51)</f>
        <v>0</v>
      </c>
      <c r="U52" s="74">
        <f t="shared" si="5"/>
        <v>140</v>
      </c>
      <c r="V52" s="74">
        <f t="shared" ref="V52" si="6">SUM(V37:V51)</f>
        <v>60</v>
      </c>
      <c r="W52" s="74">
        <f t="shared" ref="W52" si="7">SUM(W37:W51)</f>
        <v>0</v>
      </c>
      <c r="X52" s="74">
        <f>SUM(X37:X51)</f>
        <v>65</v>
      </c>
      <c r="Y52" s="73" t="s">
        <v>21</v>
      </c>
      <c r="Z52" s="156"/>
    </row>
    <row r="53" spans="1:26" ht="11.25" customHeight="1">
      <c r="A53" s="152" t="s">
        <v>377</v>
      </c>
      <c r="B53" s="68" t="s">
        <v>60</v>
      </c>
      <c r="C53" s="69">
        <f>養成施設データ!D298</f>
        <v>1290</v>
      </c>
      <c r="D53" s="69">
        <f>養成施設データ!E298</f>
        <v>160</v>
      </c>
      <c r="E53" s="69">
        <f>養成施設データ!F298</f>
        <v>120</v>
      </c>
      <c r="F53" s="69">
        <f>養成施設データ!G298</f>
        <v>340</v>
      </c>
      <c r="G53" s="69">
        <f>養成施設データ!H298</f>
        <v>0</v>
      </c>
      <c r="H53" s="69">
        <f>養成施設データ!I298</f>
        <v>40</v>
      </c>
      <c r="I53" s="69">
        <f>養成施設データ!J298</f>
        <v>0</v>
      </c>
      <c r="J53" s="69">
        <f>養成施設データ!K298</f>
        <v>0</v>
      </c>
      <c r="K53" s="69">
        <f>養成施設データ!L298</f>
        <v>0</v>
      </c>
      <c r="L53" s="69">
        <f>養成施設データ!M298</f>
        <v>40</v>
      </c>
      <c r="M53" s="69">
        <f>養成施設データ!N298</f>
        <v>40</v>
      </c>
      <c r="N53" s="69">
        <f>養成施設データ!O298</f>
        <v>0</v>
      </c>
      <c r="O53" s="69">
        <f>養成施設データ!P298</f>
        <v>0</v>
      </c>
      <c r="P53" s="69">
        <f>養成施設データ!Q298</f>
        <v>0</v>
      </c>
      <c r="Q53" s="69">
        <f>養成施設データ!R298</f>
        <v>0</v>
      </c>
      <c r="R53" s="69">
        <f>養成施設データ!S298</f>
        <v>0</v>
      </c>
      <c r="S53" s="69">
        <f>養成施設データ!T298</f>
        <v>550</v>
      </c>
      <c r="T53" s="69">
        <f>養成施設データ!U298</f>
        <v>0</v>
      </c>
      <c r="U53" s="69">
        <f>養成施設データ!V298</f>
        <v>0</v>
      </c>
      <c r="V53" s="69">
        <v>0</v>
      </c>
      <c r="W53" s="69">
        <f>養成施設データ!X298</f>
        <v>0</v>
      </c>
      <c r="X53" s="69">
        <f>養成施設データ!Y298</f>
        <v>0</v>
      </c>
      <c r="Y53" s="68" t="s">
        <v>60</v>
      </c>
      <c r="Z53" s="155" t="s">
        <v>377</v>
      </c>
    </row>
    <row r="54" spans="1:26" ht="11.25" customHeight="1">
      <c r="A54" s="152"/>
      <c r="B54" s="68" t="s">
        <v>61</v>
      </c>
      <c r="C54" s="69">
        <f>養成施設データ!D303</f>
        <v>240</v>
      </c>
      <c r="D54" s="69">
        <f>養成施設データ!E303</f>
        <v>40</v>
      </c>
      <c r="E54" s="69">
        <f>養成施設データ!F303</f>
        <v>40</v>
      </c>
      <c r="F54" s="69">
        <f>養成施設データ!G303</f>
        <v>0</v>
      </c>
      <c r="G54" s="69">
        <f>養成施設データ!H303</f>
        <v>0</v>
      </c>
      <c r="H54" s="69">
        <f>養成施設データ!I303</f>
        <v>0</v>
      </c>
      <c r="I54" s="69">
        <f>養成施設データ!J303</f>
        <v>0</v>
      </c>
      <c r="J54" s="69">
        <f>養成施設データ!K303</f>
        <v>0</v>
      </c>
      <c r="K54" s="69">
        <f>養成施設データ!L303</f>
        <v>0</v>
      </c>
      <c r="L54" s="69">
        <f>養成施設データ!M303</f>
        <v>0</v>
      </c>
      <c r="M54" s="69">
        <f>養成施設データ!N303</f>
        <v>0</v>
      </c>
      <c r="N54" s="69">
        <f>養成施設データ!O303</f>
        <v>0</v>
      </c>
      <c r="O54" s="69">
        <f>養成施設データ!P303</f>
        <v>0</v>
      </c>
      <c r="P54" s="69">
        <f>養成施設データ!Q303</f>
        <v>0</v>
      </c>
      <c r="Q54" s="69">
        <f>養成施設データ!R303</f>
        <v>0</v>
      </c>
      <c r="R54" s="69">
        <f>養成施設データ!S303</f>
        <v>0</v>
      </c>
      <c r="S54" s="69">
        <f>養成施設データ!T303</f>
        <v>160</v>
      </c>
      <c r="T54" s="69">
        <f>養成施設データ!U303</f>
        <v>0</v>
      </c>
      <c r="U54" s="69">
        <f>養成施設データ!V303</f>
        <v>0</v>
      </c>
      <c r="V54" s="69">
        <v>0</v>
      </c>
      <c r="W54" s="69">
        <f>養成施設データ!X303</f>
        <v>0</v>
      </c>
      <c r="X54" s="69">
        <f>養成施設データ!Y303</f>
        <v>0</v>
      </c>
      <c r="Y54" s="68" t="s">
        <v>61</v>
      </c>
      <c r="Z54" s="155"/>
    </row>
    <row r="55" spans="1:26" ht="11.25" customHeight="1">
      <c r="A55" s="152"/>
      <c r="B55" s="68" t="s">
        <v>62</v>
      </c>
      <c r="C55" s="69">
        <f>養成施設データ!D309</f>
        <v>160</v>
      </c>
      <c r="D55" s="69">
        <f>養成施設データ!E309</f>
        <v>0</v>
      </c>
      <c r="E55" s="69">
        <f>養成施設データ!F309</f>
        <v>0</v>
      </c>
      <c r="F55" s="69">
        <f>養成施設データ!G309</f>
        <v>40</v>
      </c>
      <c r="G55" s="69">
        <f>養成施設データ!H309</f>
        <v>0</v>
      </c>
      <c r="H55" s="69">
        <f>養成施設データ!I309</f>
        <v>0</v>
      </c>
      <c r="I55" s="69">
        <f>養成施設データ!J309</f>
        <v>0</v>
      </c>
      <c r="J55" s="69">
        <f>養成施設データ!K309</f>
        <v>0</v>
      </c>
      <c r="K55" s="69">
        <f>養成施設データ!L309</f>
        <v>0</v>
      </c>
      <c r="L55" s="69">
        <f>養成施設データ!M309</f>
        <v>0</v>
      </c>
      <c r="M55" s="69">
        <f>養成施設データ!N309</f>
        <v>0</v>
      </c>
      <c r="N55" s="69">
        <f>養成施設データ!O309</f>
        <v>0</v>
      </c>
      <c r="O55" s="69">
        <f>養成施設データ!P309</f>
        <v>0</v>
      </c>
      <c r="P55" s="69">
        <f>養成施設データ!Q309</f>
        <v>0</v>
      </c>
      <c r="Q55" s="69">
        <f>養成施設データ!R309</f>
        <v>0</v>
      </c>
      <c r="R55" s="69">
        <f>養成施設データ!S309</f>
        <v>0</v>
      </c>
      <c r="S55" s="69">
        <f>養成施設データ!T309</f>
        <v>120</v>
      </c>
      <c r="T55" s="69">
        <f>養成施設データ!U309</f>
        <v>0</v>
      </c>
      <c r="U55" s="69">
        <f>養成施設データ!V309</f>
        <v>0</v>
      </c>
      <c r="V55" s="69">
        <v>0</v>
      </c>
      <c r="W55" s="69">
        <f>養成施設データ!X309</f>
        <v>0</v>
      </c>
      <c r="X55" s="69">
        <f>養成施設データ!Y309</f>
        <v>0</v>
      </c>
      <c r="Y55" s="68" t="s">
        <v>62</v>
      </c>
      <c r="Z55" s="155"/>
    </row>
    <row r="56" spans="1:26" ht="11.25" customHeight="1">
      <c r="A56" s="152"/>
      <c r="B56" s="68" t="s">
        <v>63</v>
      </c>
      <c r="C56" s="69">
        <f>養成施設データ!D315</f>
        <v>310</v>
      </c>
      <c r="D56" s="69">
        <f>養成施設データ!E315</f>
        <v>0</v>
      </c>
      <c r="E56" s="69">
        <f>養成施設データ!F315</f>
        <v>0</v>
      </c>
      <c r="F56" s="69">
        <f>養成施設データ!G315</f>
        <v>0</v>
      </c>
      <c r="G56" s="69">
        <f>養成施設データ!H315</f>
        <v>0</v>
      </c>
      <c r="H56" s="69">
        <f>養成施設データ!I315</f>
        <v>80</v>
      </c>
      <c r="I56" s="69">
        <f>養成施設データ!J315</f>
        <v>0</v>
      </c>
      <c r="J56" s="69">
        <f>養成施設データ!K315</f>
        <v>0</v>
      </c>
      <c r="K56" s="69">
        <f>養成施設データ!L315</f>
        <v>0</v>
      </c>
      <c r="L56" s="69">
        <f>養成施設データ!M315</f>
        <v>80</v>
      </c>
      <c r="M56" s="69">
        <f>養成施設データ!N315</f>
        <v>0</v>
      </c>
      <c r="N56" s="69">
        <f>養成施設データ!O315</f>
        <v>0</v>
      </c>
      <c r="O56" s="69">
        <f>養成施設データ!P315</f>
        <v>0</v>
      </c>
      <c r="P56" s="69">
        <f>養成施設データ!Q315</f>
        <v>0</v>
      </c>
      <c r="Q56" s="69">
        <f>養成施設データ!R315</f>
        <v>0</v>
      </c>
      <c r="R56" s="69">
        <f>養成施設データ!S315</f>
        <v>0</v>
      </c>
      <c r="S56" s="69">
        <f>養成施設データ!T315</f>
        <v>150</v>
      </c>
      <c r="T56" s="69">
        <f>養成施設データ!U315</f>
        <v>0</v>
      </c>
      <c r="U56" s="69">
        <f>養成施設データ!V315</f>
        <v>0</v>
      </c>
      <c r="V56" s="69">
        <v>0</v>
      </c>
      <c r="W56" s="69">
        <f>養成施設データ!X315</f>
        <v>0</v>
      </c>
      <c r="X56" s="69">
        <f>養成施設データ!Y315</f>
        <v>0</v>
      </c>
      <c r="Y56" s="68" t="s">
        <v>63</v>
      </c>
      <c r="Z56" s="155"/>
    </row>
    <row r="57" spans="1:26" ht="11.25" customHeight="1">
      <c r="A57" s="152"/>
      <c r="B57" s="68" t="s">
        <v>64</v>
      </c>
      <c r="C57" s="69">
        <f>養成施設データ!D323</f>
        <v>356</v>
      </c>
      <c r="D57" s="69">
        <f>養成施設データ!E323</f>
        <v>45</v>
      </c>
      <c r="E57" s="69">
        <f>養成施設データ!F323</f>
        <v>0</v>
      </c>
      <c r="F57" s="69">
        <f>養成施設データ!G323</f>
        <v>15</v>
      </c>
      <c r="G57" s="69">
        <f>養成施設データ!H323</f>
        <v>0</v>
      </c>
      <c r="H57" s="69">
        <f>養成施設データ!I323</f>
        <v>20</v>
      </c>
      <c r="I57" s="69">
        <f>養成施設データ!J323</f>
        <v>20</v>
      </c>
      <c r="J57" s="69">
        <f>養成施設データ!K323</f>
        <v>0</v>
      </c>
      <c r="K57" s="69">
        <f>養成施設データ!L323</f>
        <v>0</v>
      </c>
      <c r="L57" s="69">
        <f>養成施設データ!M323</f>
        <v>0</v>
      </c>
      <c r="M57" s="69">
        <f>養成施設データ!N323</f>
        <v>0</v>
      </c>
      <c r="N57" s="69">
        <f>養成施設データ!O323</f>
        <v>0</v>
      </c>
      <c r="O57" s="69">
        <f>養成施設データ!P323</f>
        <v>0</v>
      </c>
      <c r="P57" s="69">
        <f>養成施設データ!Q323</f>
        <v>0</v>
      </c>
      <c r="Q57" s="69">
        <f>養成施設データ!R323</f>
        <v>0</v>
      </c>
      <c r="R57" s="69">
        <f>養成施設データ!S323</f>
        <v>0</v>
      </c>
      <c r="S57" s="69">
        <f>養成施設データ!T323</f>
        <v>256</v>
      </c>
      <c r="T57" s="69">
        <f>養成施設データ!U323</f>
        <v>0</v>
      </c>
      <c r="U57" s="69">
        <f>養成施設データ!V323</f>
        <v>0</v>
      </c>
      <c r="V57" s="69">
        <v>0</v>
      </c>
      <c r="W57" s="69">
        <f>養成施設データ!X323</f>
        <v>0</v>
      </c>
      <c r="X57" s="69">
        <f>養成施設データ!Y323</f>
        <v>0</v>
      </c>
      <c r="Y57" s="68" t="s">
        <v>64</v>
      </c>
      <c r="Z57" s="155"/>
    </row>
    <row r="58" spans="1:26" ht="11.25" customHeight="1">
      <c r="A58" s="152"/>
      <c r="B58" s="68" t="s">
        <v>65</v>
      </c>
      <c r="C58" s="69">
        <f>養成施設データ!D330</f>
        <v>500</v>
      </c>
      <c r="D58" s="69">
        <f>養成施設データ!E330</f>
        <v>40</v>
      </c>
      <c r="E58" s="69">
        <f>養成施設データ!F330</f>
        <v>0</v>
      </c>
      <c r="F58" s="69">
        <f>養成施設データ!G330</f>
        <v>40</v>
      </c>
      <c r="G58" s="69">
        <f>養成施設データ!H330</f>
        <v>0</v>
      </c>
      <c r="H58" s="69">
        <f>養成施設データ!I330</f>
        <v>0</v>
      </c>
      <c r="I58" s="69">
        <f>養成施設データ!J330</f>
        <v>0</v>
      </c>
      <c r="J58" s="69">
        <f>養成施設データ!K330</f>
        <v>0</v>
      </c>
      <c r="K58" s="69">
        <f>養成施設データ!L330</f>
        <v>0</v>
      </c>
      <c r="L58" s="69">
        <f>養成施設データ!M330</f>
        <v>40</v>
      </c>
      <c r="M58" s="69">
        <f>養成施設データ!N330</f>
        <v>40</v>
      </c>
      <c r="N58" s="69">
        <f>養成施設データ!O330</f>
        <v>0</v>
      </c>
      <c r="O58" s="69">
        <f>養成施設データ!P330</f>
        <v>0</v>
      </c>
      <c r="P58" s="69">
        <f>養成施設データ!Q330</f>
        <v>0</v>
      </c>
      <c r="Q58" s="69">
        <f>養成施設データ!R330</f>
        <v>0</v>
      </c>
      <c r="R58" s="69">
        <f>養成施設データ!S330</f>
        <v>0</v>
      </c>
      <c r="S58" s="69">
        <f>養成施設データ!T330</f>
        <v>340</v>
      </c>
      <c r="T58" s="69">
        <f>養成施設データ!U330</f>
        <v>0</v>
      </c>
      <c r="U58" s="69">
        <f>養成施設データ!V330</f>
        <v>0</v>
      </c>
      <c r="V58" s="69">
        <v>0</v>
      </c>
      <c r="W58" s="69">
        <f>養成施設データ!X330</f>
        <v>0</v>
      </c>
      <c r="X58" s="69">
        <f>養成施設データ!Y330</f>
        <v>0</v>
      </c>
      <c r="Y58" s="68" t="s">
        <v>65</v>
      </c>
      <c r="Z58" s="155"/>
    </row>
    <row r="59" spans="1:26" ht="11.25" customHeight="1">
      <c r="A59" s="152"/>
      <c r="B59" s="68" t="s">
        <v>66</v>
      </c>
      <c r="C59" s="69">
        <f>養成施設データ!D336</f>
        <v>340</v>
      </c>
      <c r="D59" s="69">
        <f>養成施設データ!E336</f>
        <v>40</v>
      </c>
      <c r="E59" s="69">
        <f>養成施設データ!F336</f>
        <v>0</v>
      </c>
      <c r="F59" s="69">
        <f>養成施設データ!G336</f>
        <v>40</v>
      </c>
      <c r="G59" s="69">
        <f>養成施設データ!H336</f>
        <v>0</v>
      </c>
      <c r="H59" s="69">
        <f>養成施設データ!I336</f>
        <v>0</v>
      </c>
      <c r="I59" s="69">
        <f>養成施設データ!J336</f>
        <v>0</v>
      </c>
      <c r="J59" s="69">
        <f>養成施設データ!K336</f>
        <v>40</v>
      </c>
      <c r="K59" s="69">
        <f>養成施設データ!L336</f>
        <v>0</v>
      </c>
      <c r="L59" s="69">
        <f>養成施設データ!M336</f>
        <v>0</v>
      </c>
      <c r="M59" s="69">
        <f>養成施設データ!N336</f>
        <v>0</v>
      </c>
      <c r="N59" s="69">
        <f>養成施設データ!O336</f>
        <v>0</v>
      </c>
      <c r="O59" s="69">
        <f>養成施設データ!P336</f>
        <v>0</v>
      </c>
      <c r="P59" s="69">
        <f>養成施設データ!Q336</f>
        <v>0</v>
      </c>
      <c r="Q59" s="69">
        <f>養成施設データ!R336</f>
        <v>0</v>
      </c>
      <c r="R59" s="69">
        <f>養成施設データ!S336</f>
        <v>0</v>
      </c>
      <c r="S59" s="69">
        <f>養成施設データ!T336</f>
        <v>220</v>
      </c>
      <c r="T59" s="69">
        <f>養成施設データ!U336</f>
        <v>0</v>
      </c>
      <c r="U59" s="69">
        <f>養成施設データ!V336</f>
        <v>0</v>
      </c>
      <c r="V59" s="69">
        <v>0</v>
      </c>
      <c r="W59" s="69">
        <f>養成施設データ!X336</f>
        <v>0</v>
      </c>
      <c r="X59" s="69">
        <f>養成施設データ!Y336</f>
        <v>0</v>
      </c>
      <c r="Y59" s="68" t="s">
        <v>66</v>
      </c>
      <c r="Z59" s="155"/>
    </row>
    <row r="60" spans="1:26" ht="11.25" customHeight="1">
      <c r="A60" s="152"/>
      <c r="B60" s="68" t="s">
        <v>67</v>
      </c>
      <c r="C60" s="69">
        <f>養成施設データ!D342</f>
        <v>477</v>
      </c>
      <c r="D60" s="69">
        <f>養成施設データ!E342</f>
        <v>199</v>
      </c>
      <c r="E60" s="69">
        <f>養成施設データ!F342</f>
        <v>0</v>
      </c>
      <c r="F60" s="69">
        <f>養成施設データ!G342</f>
        <v>119</v>
      </c>
      <c r="G60" s="69">
        <f>養成施設データ!H342</f>
        <v>0</v>
      </c>
      <c r="H60" s="69">
        <f>養成施設データ!I342</f>
        <v>39</v>
      </c>
      <c r="I60" s="69">
        <f>養成施設データ!J342</f>
        <v>40</v>
      </c>
      <c r="J60" s="69">
        <f>養成施設データ!K342</f>
        <v>0</v>
      </c>
      <c r="K60" s="69">
        <f>養成施設データ!L342</f>
        <v>0</v>
      </c>
      <c r="L60" s="69">
        <f>養成施設データ!M342</f>
        <v>0</v>
      </c>
      <c r="M60" s="69">
        <f>養成施設データ!N342</f>
        <v>0</v>
      </c>
      <c r="N60" s="69">
        <f>養成施設データ!O342</f>
        <v>0</v>
      </c>
      <c r="O60" s="69">
        <f>養成施設データ!P342</f>
        <v>0</v>
      </c>
      <c r="P60" s="69">
        <f>養成施設データ!Q342</f>
        <v>0</v>
      </c>
      <c r="Q60" s="69">
        <f>養成施設データ!R342</f>
        <v>0</v>
      </c>
      <c r="R60" s="69">
        <f>養成施設データ!S342</f>
        <v>0</v>
      </c>
      <c r="S60" s="69">
        <f>養成施設データ!T342</f>
        <v>80</v>
      </c>
      <c r="T60" s="69">
        <f>養成施設データ!U342</f>
        <v>0</v>
      </c>
      <c r="U60" s="69">
        <f>養成施設データ!V342</f>
        <v>0</v>
      </c>
      <c r="V60" s="69">
        <v>0</v>
      </c>
      <c r="W60" s="69">
        <f>養成施設データ!X342</f>
        <v>0</v>
      </c>
      <c r="X60" s="69">
        <f>養成施設データ!Y342</f>
        <v>0</v>
      </c>
      <c r="Y60" s="68" t="s">
        <v>67</v>
      </c>
      <c r="Z60" s="155"/>
    </row>
    <row r="61" spans="1:26" ht="11.25" customHeight="1">
      <c r="A61" s="152"/>
      <c r="B61" s="68" t="s">
        <v>21</v>
      </c>
      <c r="C61" s="69">
        <f t="shared" ref="C61:V61" si="8">SUM(C53:C60)</f>
        <v>3673</v>
      </c>
      <c r="D61" s="69">
        <f t="shared" si="8"/>
        <v>524</v>
      </c>
      <c r="E61" s="69">
        <f t="shared" si="8"/>
        <v>160</v>
      </c>
      <c r="F61" s="69">
        <f t="shared" si="8"/>
        <v>594</v>
      </c>
      <c r="G61" s="69">
        <f t="shared" si="8"/>
        <v>0</v>
      </c>
      <c r="H61" s="69">
        <f t="shared" si="8"/>
        <v>179</v>
      </c>
      <c r="I61" s="69">
        <f t="shared" si="8"/>
        <v>60</v>
      </c>
      <c r="J61" s="69">
        <f t="shared" si="8"/>
        <v>40</v>
      </c>
      <c r="K61" s="69">
        <f t="shared" si="8"/>
        <v>0</v>
      </c>
      <c r="L61" s="69">
        <f t="shared" si="8"/>
        <v>160</v>
      </c>
      <c r="M61" s="69">
        <f t="shared" si="8"/>
        <v>80</v>
      </c>
      <c r="N61" s="69">
        <f t="shared" si="8"/>
        <v>0</v>
      </c>
      <c r="O61" s="69">
        <f t="shared" si="8"/>
        <v>0</v>
      </c>
      <c r="P61" s="69">
        <f t="shared" si="8"/>
        <v>0</v>
      </c>
      <c r="Q61" s="69">
        <f t="shared" si="8"/>
        <v>0</v>
      </c>
      <c r="R61" s="69">
        <f t="shared" si="8"/>
        <v>0</v>
      </c>
      <c r="S61" s="69">
        <f>SUM(S53:S60)</f>
        <v>1876</v>
      </c>
      <c r="T61" s="69">
        <f>SUM(T53:T60)</f>
        <v>0</v>
      </c>
      <c r="U61" s="69">
        <f t="shared" si="8"/>
        <v>0</v>
      </c>
      <c r="V61" s="69">
        <f t="shared" si="8"/>
        <v>0</v>
      </c>
      <c r="W61" s="69">
        <f>SUM(W53:W60)</f>
        <v>0</v>
      </c>
      <c r="X61" s="69">
        <f>SUM(X53:X60)</f>
        <v>0</v>
      </c>
      <c r="Y61" s="68" t="s">
        <v>21</v>
      </c>
      <c r="Z61" s="155"/>
    </row>
    <row r="62" spans="1:26" ht="11.25" customHeight="1">
      <c r="A62" s="157" t="s">
        <v>18</v>
      </c>
      <c r="B62" s="158"/>
      <c r="C62" s="72">
        <f t="shared" ref="C62:U62" si="9">C9+C16+C26+C28+C36+C52+C61</f>
        <v>23238</v>
      </c>
      <c r="D62" s="72">
        <f t="shared" si="9"/>
        <v>5703</v>
      </c>
      <c r="E62" s="72">
        <f>E9+E16+E26+E28+E36+E52+E61</f>
        <v>630</v>
      </c>
      <c r="F62" s="72">
        <f t="shared" si="9"/>
        <v>7323</v>
      </c>
      <c r="G62" s="72">
        <f t="shared" si="9"/>
        <v>106</v>
      </c>
      <c r="H62" s="72">
        <f t="shared" si="9"/>
        <v>838</v>
      </c>
      <c r="I62" s="72">
        <f t="shared" si="9"/>
        <v>548</v>
      </c>
      <c r="J62" s="72">
        <f t="shared" si="9"/>
        <v>190</v>
      </c>
      <c r="K62" s="72">
        <f t="shared" si="9"/>
        <v>1348</v>
      </c>
      <c r="L62" s="72">
        <f t="shared" si="9"/>
        <v>160</v>
      </c>
      <c r="M62" s="72">
        <f t="shared" si="9"/>
        <v>110</v>
      </c>
      <c r="N62" s="72">
        <f t="shared" si="9"/>
        <v>40</v>
      </c>
      <c r="O62" s="72">
        <f t="shared" si="9"/>
        <v>0</v>
      </c>
      <c r="P62" s="72">
        <f t="shared" si="9"/>
        <v>70</v>
      </c>
      <c r="Q62" s="72">
        <f t="shared" si="9"/>
        <v>0</v>
      </c>
      <c r="R62" s="72">
        <f t="shared" si="9"/>
        <v>60</v>
      </c>
      <c r="S62" s="72">
        <f>S9+S16+S26+S28+S36+S52+S61</f>
        <v>5617</v>
      </c>
      <c r="T62" s="72">
        <f t="shared" si="9"/>
        <v>110</v>
      </c>
      <c r="U62" s="72">
        <f t="shared" si="9"/>
        <v>220</v>
      </c>
      <c r="V62" s="72">
        <f>V9+V16+V26+V28+V36+V52+V61</f>
        <v>60</v>
      </c>
      <c r="W62" s="72">
        <f>W9+W16+W26+W28+W36+W52+W61</f>
        <v>40</v>
      </c>
      <c r="X62" s="75">
        <f>X9+X16+X26+X28+X36+X52+X61</f>
        <v>65</v>
      </c>
      <c r="Y62" s="158" t="s">
        <v>18</v>
      </c>
      <c r="Z62" s="159"/>
    </row>
    <row r="63" spans="1:26" ht="11.25" customHeight="1">
      <c r="A63" s="160" t="s">
        <v>19</v>
      </c>
      <c r="B63" s="161"/>
      <c r="C63" s="70">
        <v>100</v>
      </c>
      <c r="D63" s="70">
        <f>ROUND(D62/$C62,3)*100</f>
        <v>24.5</v>
      </c>
      <c r="E63" s="70">
        <f t="shared" ref="E63:X63" si="10">ROUND(E62/$C62,3)*100</f>
        <v>2.7</v>
      </c>
      <c r="F63" s="70">
        <f t="shared" si="10"/>
        <v>31.5</v>
      </c>
      <c r="G63" s="70">
        <f t="shared" si="10"/>
        <v>0.5</v>
      </c>
      <c r="H63" s="70">
        <f t="shared" si="10"/>
        <v>3.5999999999999996</v>
      </c>
      <c r="I63" s="70">
        <f t="shared" si="10"/>
        <v>2.4</v>
      </c>
      <c r="J63" s="70">
        <f t="shared" si="10"/>
        <v>0.8</v>
      </c>
      <c r="K63" s="70">
        <f t="shared" si="10"/>
        <v>5.8000000000000007</v>
      </c>
      <c r="L63" s="70">
        <f t="shared" si="10"/>
        <v>0.70000000000000007</v>
      </c>
      <c r="M63" s="70">
        <f t="shared" si="10"/>
        <v>0.5</v>
      </c>
      <c r="N63" s="70">
        <f t="shared" si="10"/>
        <v>0.2</v>
      </c>
      <c r="O63" s="70">
        <f t="shared" si="10"/>
        <v>0</v>
      </c>
      <c r="P63" s="70">
        <f t="shared" si="10"/>
        <v>0.3</v>
      </c>
      <c r="Q63" s="70">
        <f t="shared" si="10"/>
        <v>0</v>
      </c>
      <c r="R63" s="70">
        <f t="shared" si="10"/>
        <v>0.3</v>
      </c>
      <c r="S63" s="70">
        <f>ROUND(S62/$C62,3)*100</f>
        <v>24.2</v>
      </c>
      <c r="T63" s="70">
        <f t="shared" si="10"/>
        <v>0.5</v>
      </c>
      <c r="U63" s="70">
        <f t="shared" si="10"/>
        <v>0.89999999999999991</v>
      </c>
      <c r="V63" s="70">
        <f t="shared" si="10"/>
        <v>0.3</v>
      </c>
      <c r="W63" s="70">
        <f t="shared" si="10"/>
        <v>0.2</v>
      </c>
      <c r="X63" s="76">
        <f t="shared" si="10"/>
        <v>0.3</v>
      </c>
      <c r="Y63" s="161" t="s">
        <v>19</v>
      </c>
      <c r="Z63" s="162"/>
    </row>
    <row r="64" spans="1:26" ht="18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148" t="s">
        <v>375</v>
      </c>
      <c r="T64" s="148"/>
      <c r="U64" s="148"/>
      <c r="V64" s="148"/>
      <c r="W64" s="148"/>
      <c r="X64" s="148"/>
      <c r="Y64" s="148"/>
      <c r="Z64" s="148"/>
    </row>
    <row r="67" spans="4:12" ht="14.25" customHeight="1">
      <c r="L67" s="64"/>
    </row>
    <row r="68" spans="4:12" ht="14.25" customHeight="1">
      <c r="D68" s="65"/>
    </row>
  </sheetData>
  <mergeCells count="38">
    <mergeCell ref="A1:M1"/>
    <mergeCell ref="N1:Z1"/>
    <mergeCell ref="S4:S5"/>
    <mergeCell ref="P4:R5"/>
    <mergeCell ref="D5:G5"/>
    <mergeCell ref="W2:Z2"/>
    <mergeCell ref="A3:A6"/>
    <mergeCell ref="B3:B6"/>
    <mergeCell ref="C3:C6"/>
    <mergeCell ref="V4:V5"/>
    <mergeCell ref="Y3:Y6"/>
    <mergeCell ref="Z37:Z52"/>
    <mergeCell ref="Z3:Z6"/>
    <mergeCell ref="A53:A61"/>
    <mergeCell ref="H5:K5"/>
    <mergeCell ref="U4:U5"/>
    <mergeCell ref="T4:T5"/>
    <mergeCell ref="A7:A9"/>
    <mergeCell ref="D4:O4"/>
    <mergeCell ref="L5:O5"/>
    <mergeCell ref="D3:X3"/>
    <mergeCell ref="W4:X5"/>
    <mergeCell ref="S64:Z64"/>
    <mergeCell ref="Z7:Z9"/>
    <mergeCell ref="A10:A16"/>
    <mergeCell ref="A17:A26"/>
    <mergeCell ref="A27:A28"/>
    <mergeCell ref="A29:A36"/>
    <mergeCell ref="A37:A52"/>
    <mergeCell ref="Z10:Z16"/>
    <mergeCell ref="A62:B62"/>
    <mergeCell ref="Z17:Z26"/>
    <mergeCell ref="Z53:Z61"/>
    <mergeCell ref="Y62:Z62"/>
    <mergeCell ref="A63:B63"/>
    <mergeCell ref="Y63:Z63"/>
    <mergeCell ref="Z27:Z28"/>
    <mergeCell ref="Z29:Z36"/>
  </mergeCells>
  <phoneticPr fontId="6"/>
  <pageMargins left="1.6929133858267718" right="0.70866141732283472" top="0.74803149606299213" bottom="0.55118110236220474" header="0.31496062992125984" footer="0.31496062992125984"/>
  <pageSetup paperSize="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8"/>
  <sheetViews>
    <sheetView showOutlineSymbols="0" zoomScale="87" zoomScaleNormal="87" workbookViewId="0">
      <pane xSplit="3" ySplit="4" topLeftCell="D194" activePane="bottomRight" state="frozen"/>
      <selection pane="topRight" activeCell="D1" sqref="D1"/>
      <selection pane="bottomLeft" activeCell="A5" sqref="A5"/>
      <selection pane="bottomRight" activeCell="N326" sqref="N326"/>
    </sheetView>
  </sheetViews>
  <sheetFormatPr defaultColWidth="10.69140625" defaultRowHeight="14"/>
  <cols>
    <col min="1" max="1" width="3.765625" style="84" customWidth="1"/>
    <col min="2" max="2" width="3.765625" style="137" customWidth="1"/>
    <col min="3" max="3" width="11.84375" style="84" customWidth="1"/>
    <col min="4" max="5" width="7.69140625" style="84" customWidth="1"/>
    <col min="6" max="19" width="6.69140625" style="84" customWidth="1"/>
    <col min="20" max="22" width="8.69140625" style="84" bestFit="1" customWidth="1"/>
    <col min="23" max="23" width="8.69140625" style="84" customWidth="1"/>
    <col min="24" max="25" width="6.69140625" style="84" customWidth="1"/>
    <col min="26" max="36" width="5.69140625" style="84" customWidth="1"/>
    <col min="37" max="16384" width="10.69140625" style="84"/>
  </cols>
  <sheetData>
    <row r="1" spans="2:37" ht="24" customHeight="1">
      <c r="C1" s="83" t="s">
        <v>83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2:37" ht="16" customHeight="1">
      <c r="C2" s="85"/>
      <c r="D2" s="86"/>
      <c r="E2" s="87" t="s">
        <v>75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7" t="s">
        <v>78</v>
      </c>
      <c r="R2" s="88"/>
      <c r="S2" s="88"/>
      <c r="T2" s="86" t="s">
        <v>79</v>
      </c>
      <c r="U2" s="86" t="s">
        <v>359</v>
      </c>
      <c r="V2" s="86" t="s">
        <v>80</v>
      </c>
      <c r="W2" s="86" t="s">
        <v>347</v>
      </c>
      <c r="X2" s="86" t="s">
        <v>81</v>
      </c>
      <c r="Y2" s="89"/>
      <c r="Z2" s="90" t="s">
        <v>302</v>
      </c>
      <c r="AA2" s="88"/>
      <c r="AB2" s="88"/>
      <c r="AC2" s="88"/>
      <c r="AD2" s="88"/>
      <c r="AE2" s="88"/>
      <c r="AF2" s="88"/>
      <c r="AG2" s="90" t="s">
        <v>312</v>
      </c>
      <c r="AH2" s="88"/>
      <c r="AI2" s="88"/>
      <c r="AJ2" s="88"/>
      <c r="AK2" s="81"/>
    </row>
    <row r="3" spans="2:37" ht="16" customHeight="1">
      <c r="C3" s="91"/>
      <c r="D3" s="81"/>
      <c r="E3" s="87" t="s">
        <v>70</v>
      </c>
      <c r="F3" s="88"/>
      <c r="G3" s="88"/>
      <c r="H3" s="88"/>
      <c r="I3" s="87" t="s">
        <v>76</v>
      </c>
      <c r="J3" s="88"/>
      <c r="K3" s="88"/>
      <c r="L3" s="88"/>
      <c r="M3" s="87" t="s">
        <v>77</v>
      </c>
      <c r="N3" s="88"/>
      <c r="O3" s="88"/>
      <c r="P3" s="88"/>
      <c r="Q3" s="81"/>
      <c r="T3" s="81"/>
      <c r="U3" s="89" t="s">
        <v>352</v>
      </c>
      <c r="V3" s="81"/>
      <c r="W3" s="81"/>
      <c r="X3" s="81"/>
      <c r="Y3" s="81"/>
      <c r="Z3" s="87" t="s">
        <v>303</v>
      </c>
      <c r="AA3" s="87" t="s">
        <v>305</v>
      </c>
      <c r="AB3" s="86" t="s">
        <v>308</v>
      </c>
      <c r="AC3" s="86" t="s">
        <v>306</v>
      </c>
      <c r="AD3" s="86" t="s">
        <v>310</v>
      </c>
      <c r="AE3" s="86" t="s">
        <v>350</v>
      </c>
      <c r="AF3" s="86" t="s">
        <v>81</v>
      </c>
      <c r="AG3" s="87" t="s">
        <v>313</v>
      </c>
      <c r="AH3" s="87" t="s">
        <v>304</v>
      </c>
      <c r="AI3" s="87" t="s">
        <v>81</v>
      </c>
      <c r="AJ3" s="92" t="s">
        <v>315</v>
      </c>
      <c r="AK3" s="81"/>
    </row>
    <row r="4" spans="2:37" ht="16" customHeight="1">
      <c r="C4" s="91"/>
      <c r="D4" s="81"/>
      <c r="E4" s="86" t="s">
        <v>71</v>
      </c>
      <c r="F4" s="86" t="s">
        <v>301</v>
      </c>
      <c r="G4" s="86" t="s">
        <v>73</v>
      </c>
      <c r="H4" s="86" t="s">
        <v>74</v>
      </c>
      <c r="I4" s="86" t="s">
        <v>71</v>
      </c>
      <c r="J4" s="86" t="s">
        <v>301</v>
      </c>
      <c r="K4" s="86" t="s">
        <v>73</v>
      </c>
      <c r="L4" s="86" t="s">
        <v>74</v>
      </c>
      <c r="M4" s="86" t="s">
        <v>71</v>
      </c>
      <c r="N4" s="86" t="s">
        <v>301</v>
      </c>
      <c r="O4" s="86" t="s">
        <v>73</v>
      </c>
      <c r="P4" s="86" t="s">
        <v>74</v>
      </c>
      <c r="Q4" s="86" t="s">
        <v>71</v>
      </c>
      <c r="R4" s="86" t="s">
        <v>301</v>
      </c>
      <c r="S4" s="86" t="s">
        <v>73</v>
      </c>
      <c r="T4" s="86" t="s">
        <v>74</v>
      </c>
      <c r="U4" s="86" t="s">
        <v>71</v>
      </c>
      <c r="V4" s="86" t="s">
        <v>73</v>
      </c>
      <c r="W4" s="86" t="s">
        <v>354</v>
      </c>
      <c r="X4" s="93"/>
      <c r="Y4" s="81"/>
      <c r="Z4" s="94" t="s">
        <v>304</v>
      </c>
      <c r="AA4" s="94" t="s">
        <v>304</v>
      </c>
      <c r="AB4" s="94" t="s">
        <v>304</v>
      </c>
      <c r="AC4" s="94" t="s">
        <v>307</v>
      </c>
      <c r="AD4" s="89" t="s">
        <v>311</v>
      </c>
      <c r="AE4" s="94"/>
      <c r="AF4" s="81"/>
      <c r="AG4" s="81"/>
      <c r="AH4" s="89" t="s">
        <v>314</v>
      </c>
      <c r="AI4" s="89" t="s">
        <v>314</v>
      </c>
      <c r="AJ4" s="95"/>
      <c r="AK4" s="81"/>
    </row>
    <row r="5" spans="2:37" ht="16" customHeight="1">
      <c r="B5" s="96" t="s">
        <v>82</v>
      </c>
      <c r="C5" s="79" t="s">
        <v>84</v>
      </c>
      <c r="D5" s="80">
        <f t="shared" ref="D5:D19" si="0">SUM(E5:X5)</f>
        <v>40</v>
      </c>
      <c r="E5" s="80">
        <v>40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  <c r="Y5" s="81"/>
      <c r="Z5" s="81">
        <v>1</v>
      </c>
      <c r="AA5" s="81"/>
      <c r="AB5" s="81"/>
      <c r="AC5" s="81"/>
      <c r="AD5" s="81"/>
      <c r="AE5" s="81"/>
      <c r="AF5" s="81"/>
      <c r="AG5" s="81"/>
      <c r="AH5" s="81">
        <v>1</v>
      </c>
      <c r="AI5" s="81"/>
      <c r="AJ5" s="81"/>
      <c r="AK5" s="81"/>
    </row>
    <row r="6" spans="2:37" ht="16" customHeight="1">
      <c r="B6" s="96" t="s">
        <v>82</v>
      </c>
      <c r="C6" s="79" t="s">
        <v>85</v>
      </c>
      <c r="D6" s="80">
        <f t="shared" si="0"/>
        <v>40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>
        <v>40</v>
      </c>
      <c r="U6" s="80"/>
      <c r="V6" s="80"/>
      <c r="W6" s="80"/>
      <c r="X6" s="81"/>
      <c r="Y6" s="81"/>
      <c r="Z6" s="81"/>
      <c r="AA6" s="81"/>
      <c r="AB6" s="81">
        <v>1</v>
      </c>
      <c r="AC6" s="81"/>
      <c r="AD6" s="81"/>
      <c r="AE6" s="81"/>
      <c r="AF6" s="81"/>
      <c r="AG6" s="81"/>
      <c r="AH6" s="81">
        <v>1</v>
      </c>
      <c r="AI6" s="81"/>
      <c r="AJ6" s="81"/>
      <c r="AK6" s="81"/>
    </row>
    <row r="7" spans="2:37" ht="16" customHeight="1">
      <c r="B7" s="96" t="s">
        <v>82</v>
      </c>
      <c r="C7" s="79" t="s">
        <v>86</v>
      </c>
      <c r="D7" s="80">
        <f t="shared" si="0"/>
        <v>80</v>
      </c>
      <c r="E7" s="80">
        <v>0</v>
      </c>
      <c r="F7" s="80"/>
      <c r="G7" s="80">
        <f>40+40</f>
        <v>80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Y7" s="81"/>
      <c r="Z7" s="81">
        <v>1</v>
      </c>
      <c r="AA7" s="81"/>
      <c r="AB7" s="81"/>
      <c r="AC7" s="81"/>
      <c r="AD7" s="81"/>
      <c r="AE7" s="81"/>
      <c r="AF7" s="81"/>
      <c r="AG7" s="81"/>
      <c r="AH7" s="81">
        <v>1</v>
      </c>
      <c r="AI7" s="81"/>
      <c r="AJ7" s="81"/>
      <c r="AK7" s="81"/>
    </row>
    <row r="8" spans="2:37" ht="16" customHeight="1">
      <c r="B8" s="96" t="s">
        <v>82</v>
      </c>
      <c r="C8" s="79" t="s">
        <v>87</v>
      </c>
      <c r="D8" s="77">
        <f t="shared" si="0"/>
        <v>90</v>
      </c>
      <c r="E8" s="77">
        <v>30</v>
      </c>
      <c r="F8" s="80"/>
      <c r="G8" s="77">
        <v>60</v>
      </c>
      <c r="H8" s="80"/>
      <c r="I8" s="80"/>
      <c r="J8" s="77">
        <v>0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1"/>
      <c r="Y8" s="81"/>
      <c r="Z8" s="81">
        <v>1</v>
      </c>
      <c r="AA8" s="81"/>
      <c r="AB8" s="81"/>
      <c r="AC8" s="81"/>
      <c r="AD8" s="81"/>
      <c r="AE8" s="81"/>
      <c r="AF8" s="81"/>
      <c r="AG8" s="81"/>
      <c r="AH8" s="81">
        <v>1</v>
      </c>
      <c r="AI8" s="81"/>
      <c r="AJ8" s="81"/>
      <c r="AK8" s="81"/>
    </row>
    <row r="9" spans="2:37" ht="16" customHeight="1">
      <c r="B9" s="96" t="s">
        <v>82</v>
      </c>
      <c r="C9" s="79" t="s">
        <v>88</v>
      </c>
      <c r="D9" s="80">
        <f t="shared" si="0"/>
        <v>90</v>
      </c>
      <c r="E9" s="80">
        <v>60</v>
      </c>
      <c r="F9" s="80"/>
      <c r="G9" s="80">
        <v>30</v>
      </c>
      <c r="H9" s="80"/>
      <c r="I9" s="80">
        <v>0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  <c r="Y9" s="81"/>
      <c r="Z9" s="81">
        <v>1</v>
      </c>
      <c r="AA9" s="81"/>
      <c r="AB9" s="81"/>
      <c r="AC9" s="81"/>
      <c r="AD9" s="81"/>
      <c r="AE9" s="81"/>
      <c r="AF9" s="81"/>
      <c r="AG9" s="81"/>
      <c r="AH9" s="81">
        <v>1</v>
      </c>
      <c r="AI9" s="81"/>
      <c r="AJ9" s="81"/>
      <c r="AK9" s="81"/>
    </row>
    <row r="10" spans="2:37" ht="16" customHeight="1">
      <c r="B10" s="96" t="s">
        <v>82</v>
      </c>
      <c r="C10" s="79" t="s">
        <v>89</v>
      </c>
      <c r="D10" s="80">
        <f t="shared" si="0"/>
        <v>120</v>
      </c>
      <c r="E10" s="80"/>
      <c r="F10" s="80"/>
      <c r="G10" s="80">
        <v>120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1"/>
      <c r="Z10" s="81">
        <v>1</v>
      </c>
      <c r="AA10" s="81"/>
      <c r="AB10" s="81"/>
      <c r="AC10" s="81"/>
      <c r="AD10" s="81"/>
      <c r="AE10" s="81"/>
      <c r="AF10" s="81"/>
      <c r="AG10" s="81"/>
      <c r="AH10" s="81">
        <v>1</v>
      </c>
      <c r="AI10" s="81"/>
      <c r="AJ10" s="81"/>
      <c r="AK10" s="81"/>
    </row>
    <row r="11" spans="2:37" ht="16" customHeight="1">
      <c r="B11" s="96" t="s">
        <v>82</v>
      </c>
      <c r="C11" s="79" t="s">
        <v>90</v>
      </c>
      <c r="D11" s="80">
        <f t="shared" si="0"/>
        <v>40</v>
      </c>
      <c r="E11" s="80"/>
      <c r="F11" s="80"/>
      <c r="G11" s="80">
        <v>40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81"/>
      <c r="Z11" s="81">
        <v>1</v>
      </c>
      <c r="AA11" s="81"/>
      <c r="AB11" s="81"/>
      <c r="AC11" s="81"/>
      <c r="AD11" s="81"/>
      <c r="AE11" s="81"/>
      <c r="AF11" s="81"/>
      <c r="AG11" s="81"/>
      <c r="AH11" s="81">
        <v>1</v>
      </c>
      <c r="AI11" s="81"/>
      <c r="AJ11" s="81"/>
      <c r="AK11" s="81"/>
    </row>
    <row r="12" spans="2:37" ht="16" customHeight="1">
      <c r="B12" s="96" t="s">
        <v>82</v>
      </c>
      <c r="C12" s="79" t="s">
        <v>91</v>
      </c>
      <c r="D12" s="80">
        <f t="shared" si="0"/>
        <v>76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>
        <v>76</v>
      </c>
      <c r="U12" s="80"/>
      <c r="V12" s="80"/>
      <c r="W12" s="80"/>
      <c r="X12" s="81"/>
      <c r="Y12" s="81"/>
      <c r="Z12" s="81"/>
      <c r="AA12" s="81"/>
      <c r="AB12" s="81">
        <v>1</v>
      </c>
      <c r="AC12" s="81"/>
      <c r="AD12" s="81"/>
      <c r="AE12" s="81"/>
      <c r="AF12" s="81"/>
      <c r="AG12" s="81"/>
      <c r="AH12" s="81">
        <v>1</v>
      </c>
      <c r="AI12" s="81"/>
      <c r="AJ12" s="81"/>
      <c r="AK12" s="81"/>
    </row>
    <row r="13" spans="2:37" ht="16" customHeight="1">
      <c r="B13" s="96" t="s">
        <v>82</v>
      </c>
      <c r="C13" s="79" t="s">
        <v>92</v>
      </c>
      <c r="D13" s="80">
        <f t="shared" si="0"/>
        <v>40</v>
      </c>
      <c r="E13" s="80">
        <v>40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81"/>
      <c r="Z13" s="81">
        <v>1</v>
      </c>
      <c r="AA13" s="81"/>
      <c r="AB13" s="81"/>
      <c r="AC13" s="81"/>
      <c r="AD13" s="81"/>
      <c r="AE13" s="81"/>
      <c r="AF13" s="81"/>
      <c r="AG13" s="81"/>
      <c r="AH13" s="81">
        <v>1</v>
      </c>
      <c r="AI13" s="81"/>
      <c r="AJ13" s="81"/>
      <c r="AK13" s="81"/>
    </row>
    <row r="14" spans="2:37" ht="16" customHeight="1">
      <c r="B14" s="96" t="s">
        <v>82</v>
      </c>
      <c r="C14" s="79" t="s">
        <v>93</v>
      </c>
      <c r="D14" s="80">
        <f t="shared" si="0"/>
        <v>80</v>
      </c>
      <c r="E14" s="80">
        <v>40</v>
      </c>
      <c r="F14" s="80"/>
      <c r="G14" s="80">
        <v>40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  <c r="Y14" s="81"/>
      <c r="Z14" s="81">
        <v>1</v>
      </c>
      <c r="AA14" s="81"/>
      <c r="AB14" s="81"/>
      <c r="AC14" s="81"/>
      <c r="AD14" s="81"/>
      <c r="AE14" s="81"/>
      <c r="AF14" s="81"/>
      <c r="AG14" s="81"/>
      <c r="AH14" s="81">
        <v>1</v>
      </c>
      <c r="AI14" s="81"/>
      <c r="AJ14" s="81"/>
      <c r="AK14" s="81"/>
    </row>
    <row r="15" spans="2:37" ht="16" customHeight="1">
      <c r="B15" s="96"/>
      <c r="C15" s="79" t="s">
        <v>94</v>
      </c>
      <c r="D15" s="80">
        <f t="shared" si="0"/>
        <v>100</v>
      </c>
      <c r="E15" s="80">
        <v>50</v>
      </c>
      <c r="F15" s="80"/>
      <c r="G15" s="80">
        <v>50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1"/>
      <c r="Y15" s="81"/>
      <c r="Z15" s="81">
        <v>1</v>
      </c>
      <c r="AA15" s="81"/>
      <c r="AB15" s="81"/>
      <c r="AC15" s="81"/>
      <c r="AD15" s="81"/>
      <c r="AE15" s="81"/>
      <c r="AF15" s="81"/>
      <c r="AG15" s="81"/>
      <c r="AH15" s="81">
        <v>1</v>
      </c>
      <c r="AI15" s="81"/>
      <c r="AJ15" s="81"/>
      <c r="AK15" s="81"/>
    </row>
    <row r="16" spans="2:37" ht="16" customHeight="1">
      <c r="B16" s="96" t="s">
        <v>82</v>
      </c>
      <c r="C16" s="79" t="s">
        <v>95</v>
      </c>
      <c r="D16" s="80">
        <f t="shared" si="0"/>
        <v>40</v>
      </c>
      <c r="E16" s="80"/>
      <c r="F16" s="80"/>
      <c r="G16" s="80">
        <v>40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1"/>
      <c r="Y16" s="81"/>
      <c r="Z16" s="81">
        <v>1</v>
      </c>
      <c r="AA16" s="81"/>
      <c r="AB16" s="81"/>
      <c r="AC16" s="81"/>
      <c r="AD16" s="81"/>
      <c r="AE16" s="81"/>
      <c r="AF16" s="81"/>
      <c r="AG16" s="81"/>
      <c r="AH16" s="81">
        <v>1</v>
      </c>
      <c r="AI16" s="81"/>
      <c r="AJ16" s="81"/>
      <c r="AK16" s="81"/>
    </row>
    <row r="17" spans="2:37" ht="16" customHeight="1">
      <c r="B17" s="96" t="s">
        <v>82</v>
      </c>
      <c r="C17" s="79" t="s">
        <v>332</v>
      </c>
      <c r="D17" s="80">
        <f t="shared" si="0"/>
        <v>40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>
        <v>40</v>
      </c>
      <c r="U17" s="80"/>
      <c r="V17" s="80"/>
      <c r="W17" s="80"/>
      <c r="X17" s="81"/>
      <c r="Y17" s="81"/>
      <c r="Z17" s="81"/>
      <c r="AA17" s="81"/>
      <c r="AB17" s="81">
        <v>1</v>
      </c>
      <c r="AC17" s="81"/>
      <c r="AD17" s="81"/>
      <c r="AE17" s="81"/>
      <c r="AF17" s="81"/>
      <c r="AG17" s="81"/>
      <c r="AH17" s="81">
        <v>1</v>
      </c>
      <c r="AI17" s="81"/>
      <c r="AJ17" s="81"/>
      <c r="AK17" s="81"/>
    </row>
    <row r="18" spans="2:37" ht="16" customHeight="1">
      <c r="B18" s="96" t="s">
        <v>82</v>
      </c>
      <c r="C18" s="79" t="s">
        <v>333</v>
      </c>
      <c r="D18" s="80">
        <f t="shared" si="0"/>
        <v>30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>
        <v>30</v>
      </c>
      <c r="U18" s="80"/>
      <c r="V18" s="80"/>
      <c r="W18" s="80"/>
      <c r="X18" s="81"/>
      <c r="Y18" s="81"/>
      <c r="Z18" s="81"/>
      <c r="AA18" s="81"/>
      <c r="AB18" s="81">
        <v>1</v>
      </c>
      <c r="AC18" s="81"/>
      <c r="AD18" s="81"/>
      <c r="AE18" s="81"/>
      <c r="AF18" s="81"/>
      <c r="AG18" s="81">
        <v>1</v>
      </c>
      <c r="AH18" s="81"/>
      <c r="AI18" s="81"/>
      <c r="AJ18" s="81"/>
      <c r="AK18" s="81"/>
    </row>
    <row r="19" spans="2:37" ht="16" customHeight="1">
      <c r="B19" s="96" t="s">
        <v>82</v>
      </c>
      <c r="C19" s="79" t="s">
        <v>345</v>
      </c>
      <c r="D19" s="80">
        <f t="shared" si="0"/>
        <v>20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>
        <v>20</v>
      </c>
      <c r="U19" s="80"/>
      <c r="V19" s="80"/>
      <c r="W19" s="80"/>
      <c r="X19" s="81"/>
      <c r="Y19" s="81"/>
      <c r="Z19" s="81"/>
      <c r="AA19" s="81"/>
      <c r="AB19" s="81">
        <v>1</v>
      </c>
      <c r="AC19" s="81"/>
      <c r="AD19" s="81"/>
      <c r="AE19" s="81"/>
      <c r="AF19" s="81"/>
      <c r="AG19" s="81">
        <v>1</v>
      </c>
      <c r="AH19" s="81"/>
      <c r="AI19" s="81"/>
      <c r="AJ19" s="81"/>
      <c r="AK19" s="81"/>
    </row>
    <row r="20" spans="2:37" ht="16" customHeight="1">
      <c r="B20" s="96"/>
      <c r="C20" s="79"/>
      <c r="D20" s="80">
        <f t="shared" ref="D20:X20" si="1">SUM(D5:D19)</f>
        <v>926</v>
      </c>
      <c r="E20" s="80">
        <f t="shared" si="1"/>
        <v>260</v>
      </c>
      <c r="F20" s="80">
        <f t="shared" si="1"/>
        <v>0</v>
      </c>
      <c r="G20" s="80">
        <f t="shared" si="1"/>
        <v>460</v>
      </c>
      <c r="H20" s="80">
        <f t="shared" si="1"/>
        <v>0</v>
      </c>
      <c r="I20" s="80">
        <f t="shared" si="1"/>
        <v>0</v>
      </c>
      <c r="J20" s="80">
        <f t="shared" si="1"/>
        <v>0</v>
      </c>
      <c r="K20" s="80">
        <f t="shared" si="1"/>
        <v>0</v>
      </c>
      <c r="L20" s="80">
        <f t="shared" si="1"/>
        <v>0</v>
      </c>
      <c r="M20" s="80">
        <f t="shared" si="1"/>
        <v>0</v>
      </c>
      <c r="N20" s="80">
        <f t="shared" si="1"/>
        <v>0</v>
      </c>
      <c r="O20" s="80">
        <f t="shared" si="1"/>
        <v>0</v>
      </c>
      <c r="P20" s="80">
        <f t="shared" si="1"/>
        <v>0</v>
      </c>
      <c r="Q20" s="80">
        <f t="shared" si="1"/>
        <v>0</v>
      </c>
      <c r="R20" s="80">
        <f t="shared" si="1"/>
        <v>0</v>
      </c>
      <c r="S20" s="80">
        <f t="shared" si="1"/>
        <v>0</v>
      </c>
      <c r="T20" s="80">
        <f t="shared" si="1"/>
        <v>206</v>
      </c>
      <c r="U20" s="80">
        <f t="shared" si="1"/>
        <v>0</v>
      </c>
      <c r="V20" s="80">
        <f t="shared" si="1"/>
        <v>0</v>
      </c>
      <c r="W20" s="80">
        <f t="shared" si="1"/>
        <v>0</v>
      </c>
      <c r="X20" s="80">
        <f t="shared" si="1"/>
        <v>0</v>
      </c>
      <c r="Y20" s="80"/>
      <c r="Z20" s="80">
        <f t="shared" ref="Z20:AJ20" si="2">SUM(Z5:Z19)</f>
        <v>10</v>
      </c>
      <c r="AA20" s="80">
        <f t="shared" si="2"/>
        <v>0</v>
      </c>
      <c r="AB20" s="80">
        <f t="shared" si="2"/>
        <v>5</v>
      </c>
      <c r="AC20" s="80">
        <f t="shared" si="2"/>
        <v>0</v>
      </c>
      <c r="AD20" s="80">
        <f t="shared" si="2"/>
        <v>0</v>
      </c>
      <c r="AE20" s="80">
        <f t="shared" si="2"/>
        <v>0</v>
      </c>
      <c r="AF20" s="80">
        <f t="shared" si="2"/>
        <v>0</v>
      </c>
      <c r="AG20" s="80">
        <f t="shared" si="2"/>
        <v>2</v>
      </c>
      <c r="AH20" s="80">
        <f t="shared" si="2"/>
        <v>13</v>
      </c>
      <c r="AI20" s="80">
        <f t="shared" si="2"/>
        <v>0</v>
      </c>
      <c r="AJ20" s="80">
        <f t="shared" si="2"/>
        <v>0</v>
      </c>
      <c r="AK20" s="81"/>
    </row>
    <row r="21" spans="2:37" ht="16" customHeight="1" thickBot="1">
      <c r="B21" s="96"/>
      <c r="C21" s="97" t="s">
        <v>20</v>
      </c>
      <c r="D21" s="98">
        <f t="shared" ref="D21:X21" si="3">D20</f>
        <v>926</v>
      </c>
      <c r="E21" s="98">
        <f t="shared" si="3"/>
        <v>260</v>
      </c>
      <c r="F21" s="98">
        <f t="shared" si="3"/>
        <v>0</v>
      </c>
      <c r="G21" s="99">
        <f t="shared" si="3"/>
        <v>460</v>
      </c>
      <c r="H21" s="100">
        <f t="shared" si="3"/>
        <v>0</v>
      </c>
      <c r="I21" s="100">
        <f t="shared" si="3"/>
        <v>0</v>
      </c>
      <c r="J21" s="100">
        <f t="shared" si="3"/>
        <v>0</v>
      </c>
      <c r="K21" s="100">
        <f t="shared" si="3"/>
        <v>0</v>
      </c>
      <c r="L21" s="100">
        <f t="shared" si="3"/>
        <v>0</v>
      </c>
      <c r="M21" s="100">
        <f t="shared" si="3"/>
        <v>0</v>
      </c>
      <c r="N21" s="100">
        <f t="shared" si="3"/>
        <v>0</v>
      </c>
      <c r="O21" s="100">
        <f t="shared" si="3"/>
        <v>0</v>
      </c>
      <c r="P21" s="100">
        <f t="shared" si="3"/>
        <v>0</v>
      </c>
      <c r="Q21" s="100">
        <f t="shared" si="3"/>
        <v>0</v>
      </c>
      <c r="R21" s="100">
        <f t="shared" si="3"/>
        <v>0</v>
      </c>
      <c r="S21" s="100">
        <f t="shared" si="3"/>
        <v>0</v>
      </c>
      <c r="T21" s="100">
        <f>T20</f>
        <v>206</v>
      </c>
      <c r="U21" s="100">
        <f t="shared" si="3"/>
        <v>0</v>
      </c>
      <c r="V21" s="100">
        <f t="shared" si="3"/>
        <v>0</v>
      </c>
      <c r="W21" s="100">
        <f>W20</f>
        <v>0</v>
      </c>
      <c r="X21" s="100">
        <f t="shared" si="3"/>
        <v>0</v>
      </c>
      <c r="Y21" s="80"/>
      <c r="Z21" s="100">
        <f t="shared" ref="Z21:AJ21" si="4">Z20</f>
        <v>10</v>
      </c>
      <c r="AA21" s="100">
        <f t="shared" si="4"/>
        <v>0</v>
      </c>
      <c r="AB21" s="100">
        <f>AB20</f>
        <v>5</v>
      </c>
      <c r="AC21" s="100">
        <f t="shared" si="4"/>
        <v>0</v>
      </c>
      <c r="AD21" s="100">
        <f t="shared" si="4"/>
        <v>0</v>
      </c>
      <c r="AE21" s="100">
        <f>AE20</f>
        <v>0</v>
      </c>
      <c r="AF21" s="100">
        <f t="shared" si="4"/>
        <v>0</v>
      </c>
      <c r="AG21" s="100">
        <f t="shared" si="4"/>
        <v>2</v>
      </c>
      <c r="AH21" s="100">
        <f t="shared" si="4"/>
        <v>13</v>
      </c>
      <c r="AI21" s="100">
        <f t="shared" si="4"/>
        <v>0</v>
      </c>
      <c r="AJ21" s="100">
        <f t="shared" si="4"/>
        <v>0</v>
      </c>
      <c r="AK21" s="81"/>
    </row>
    <row r="22" spans="2:37" ht="16" customHeight="1"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</row>
    <row r="23" spans="2:37" ht="16" customHeight="1" thickBot="1"/>
    <row r="24" spans="2:37" ht="16" customHeight="1">
      <c r="B24" s="96" t="s">
        <v>82</v>
      </c>
      <c r="C24" s="103" t="s">
        <v>96</v>
      </c>
      <c r="D24" s="104">
        <f t="shared" ref="D24:D38" si="5">SUM(E24:X24)</f>
        <v>30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>
        <v>30</v>
      </c>
      <c r="V24" s="104">
        <v>0</v>
      </c>
      <c r="W24" s="104"/>
      <c r="X24" s="105"/>
      <c r="Y24" s="81"/>
      <c r="Z24" s="93"/>
      <c r="AA24" s="93"/>
      <c r="AB24" s="93"/>
      <c r="AC24" s="93">
        <v>1</v>
      </c>
      <c r="AD24" s="93">
        <v>0</v>
      </c>
      <c r="AE24" s="93"/>
      <c r="AF24" s="93"/>
      <c r="AG24" s="93"/>
      <c r="AH24" s="93">
        <v>1</v>
      </c>
      <c r="AI24" s="93"/>
      <c r="AJ24" s="106"/>
      <c r="AK24" s="81"/>
    </row>
    <row r="25" spans="2:37" ht="16" customHeight="1">
      <c r="C25" s="79" t="s">
        <v>97</v>
      </c>
      <c r="D25" s="80">
        <f t="shared" si="5"/>
        <v>35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>
        <v>35</v>
      </c>
      <c r="U25" s="80"/>
      <c r="V25" s="80"/>
      <c r="W25" s="80"/>
      <c r="X25" s="107"/>
      <c r="Y25" s="81"/>
      <c r="Z25" s="81"/>
      <c r="AA25" s="81"/>
      <c r="AB25" s="81">
        <v>1</v>
      </c>
      <c r="AC25" s="81"/>
      <c r="AD25" s="81"/>
      <c r="AE25" s="81"/>
      <c r="AF25" s="81"/>
      <c r="AG25" s="81"/>
      <c r="AH25" s="81">
        <v>1</v>
      </c>
      <c r="AI25" s="81"/>
      <c r="AJ25" s="107"/>
      <c r="AK25" s="81"/>
    </row>
    <row r="26" spans="2:37" ht="16" customHeight="1">
      <c r="B26" s="96" t="s">
        <v>82</v>
      </c>
      <c r="C26" s="79" t="s">
        <v>98</v>
      </c>
      <c r="D26" s="80">
        <f t="shared" si="5"/>
        <v>40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>
        <v>40</v>
      </c>
      <c r="U26" s="80"/>
      <c r="V26" s="80"/>
      <c r="W26" s="80"/>
      <c r="X26" s="81"/>
      <c r="Y26" s="81"/>
      <c r="Z26" s="81"/>
      <c r="AA26" s="81"/>
      <c r="AB26" s="81">
        <v>1</v>
      </c>
      <c r="AC26" s="81"/>
      <c r="AD26" s="81"/>
      <c r="AE26" s="81"/>
      <c r="AF26" s="81"/>
      <c r="AG26" s="81"/>
      <c r="AH26" s="81">
        <v>1</v>
      </c>
      <c r="AI26" s="81"/>
      <c r="AJ26" s="81"/>
      <c r="AK26" s="81"/>
    </row>
    <row r="27" spans="2:37" ht="16" customHeight="1">
      <c r="B27" s="96" t="s">
        <v>82</v>
      </c>
      <c r="C27" s="79" t="s">
        <v>99</v>
      </c>
      <c r="D27" s="80">
        <f t="shared" si="5"/>
        <v>40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>
        <v>40</v>
      </c>
      <c r="U27" s="80"/>
      <c r="V27" s="80"/>
      <c r="W27" s="80"/>
      <c r="X27" s="81"/>
      <c r="Y27" s="81"/>
      <c r="Z27" s="81"/>
      <c r="AA27" s="81"/>
      <c r="AB27" s="81">
        <v>1</v>
      </c>
      <c r="AC27" s="81"/>
      <c r="AD27" s="81"/>
      <c r="AE27" s="81"/>
      <c r="AF27" s="81"/>
      <c r="AG27" s="81"/>
      <c r="AH27" s="81">
        <v>1</v>
      </c>
      <c r="AI27" s="81"/>
      <c r="AJ27" s="81"/>
      <c r="AK27" s="81"/>
    </row>
    <row r="28" spans="2:37" ht="16" customHeight="1">
      <c r="C28" s="79" t="s">
        <v>100</v>
      </c>
      <c r="D28" s="80">
        <f t="shared" si="5"/>
        <v>40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>
        <v>40</v>
      </c>
      <c r="U28" s="80"/>
      <c r="V28" s="80"/>
      <c r="W28" s="80"/>
      <c r="X28" s="81"/>
      <c r="Y28" s="81"/>
      <c r="Z28" s="81"/>
      <c r="AA28" s="81"/>
      <c r="AB28" s="81">
        <v>1</v>
      </c>
      <c r="AC28" s="81"/>
      <c r="AD28" s="81"/>
      <c r="AE28" s="81"/>
      <c r="AF28" s="81"/>
      <c r="AG28" s="81">
        <v>1</v>
      </c>
      <c r="AH28" s="81"/>
      <c r="AI28" s="81"/>
      <c r="AJ28" s="81"/>
      <c r="AK28" s="81"/>
    </row>
    <row r="29" spans="2:37" ht="16" customHeight="1">
      <c r="C29" s="79" t="s">
        <v>391</v>
      </c>
      <c r="D29" s="80">
        <f>SUM(E29:X29)</f>
        <v>30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>
        <v>30</v>
      </c>
      <c r="U29" s="80"/>
      <c r="V29" s="80"/>
      <c r="W29" s="80"/>
      <c r="X29" s="81"/>
      <c r="Y29" s="81"/>
      <c r="Z29" s="81"/>
      <c r="AA29" s="81"/>
      <c r="AB29" s="81">
        <v>1</v>
      </c>
      <c r="AC29" s="81"/>
      <c r="AD29" s="81"/>
      <c r="AE29" s="81"/>
      <c r="AF29" s="81"/>
      <c r="AG29" s="81"/>
      <c r="AH29" s="81">
        <v>1</v>
      </c>
      <c r="AI29" s="81"/>
      <c r="AJ29" s="81"/>
      <c r="AK29" s="81"/>
    </row>
    <row r="30" spans="2:37" ht="15" customHeight="1">
      <c r="C30" s="79" t="s">
        <v>22</v>
      </c>
      <c r="D30" s="80">
        <f>SUM(E30:X30)</f>
        <v>215</v>
      </c>
      <c r="E30" s="80">
        <f t="shared" ref="E30:X30" si="6">SUM(E24:E29)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185</v>
      </c>
      <c r="U30" s="80">
        <f t="shared" si="6"/>
        <v>30</v>
      </c>
      <c r="V30" s="80">
        <f t="shared" si="6"/>
        <v>0</v>
      </c>
      <c r="W30" s="80">
        <f t="shared" si="6"/>
        <v>0</v>
      </c>
      <c r="X30" s="80">
        <f t="shared" si="6"/>
        <v>0</v>
      </c>
      <c r="Y30" s="80"/>
      <c r="Z30" s="80">
        <f t="shared" ref="Z30:AJ30" si="7">SUM(Z24:Z29)</f>
        <v>0</v>
      </c>
      <c r="AA30" s="80">
        <f t="shared" si="7"/>
        <v>0</v>
      </c>
      <c r="AB30" s="80">
        <f t="shared" si="7"/>
        <v>5</v>
      </c>
      <c r="AC30" s="80">
        <f t="shared" si="7"/>
        <v>1</v>
      </c>
      <c r="AD30" s="80">
        <f t="shared" si="7"/>
        <v>0</v>
      </c>
      <c r="AE30" s="80">
        <f t="shared" si="7"/>
        <v>0</v>
      </c>
      <c r="AF30" s="80">
        <f t="shared" si="7"/>
        <v>0</v>
      </c>
      <c r="AG30" s="80">
        <f t="shared" si="7"/>
        <v>1</v>
      </c>
      <c r="AH30" s="80">
        <f t="shared" si="7"/>
        <v>5</v>
      </c>
      <c r="AI30" s="80">
        <f t="shared" si="7"/>
        <v>0</v>
      </c>
      <c r="AJ30" s="80">
        <f t="shared" si="7"/>
        <v>0</v>
      </c>
      <c r="AK30" s="81"/>
    </row>
    <row r="31" spans="2:37" ht="16" customHeight="1">
      <c r="B31" s="96" t="s">
        <v>82</v>
      </c>
      <c r="C31" s="85" t="s">
        <v>101</v>
      </c>
      <c r="D31" s="100">
        <f t="shared" si="5"/>
        <v>70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>
        <v>70</v>
      </c>
      <c r="U31" s="100"/>
      <c r="V31" s="100"/>
      <c r="W31" s="100"/>
      <c r="X31" s="106"/>
      <c r="Y31" s="81"/>
      <c r="Z31" s="93"/>
      <c r="AA31" s="93"/>
      <c r="AB31" s="93">
        <v>1</v>
      </c>
      <c r="AC31" s="93"/>
      <c r="AD31" s="93"/>
      <c r="AE31" s="93"/>
      <c r="AF31" s="93"/>
      <c r="AG31" s="93"/>
      <c r="AH31" s="93">
        <v>1</v>
      </c>
      <c r="AI31" s="93"/>
      <c r="AJ31" s="106"/>
      <c r="AK31" s="81"/>
    </row>
    <row r="32" spans="2:37" ht="16" customHeight="1">
      <c r="C32" s="79" t="s">
        <v>102</v>
      </c>
      <c r="D32" s="80">
        <f t="shared" si="5"/>
        <v>35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>
        <v>35</v>
      </c>
      <c r="U32" s="80"/>
      <c r="V32" s="80"/>
      <c r="W32" s="80"/>
      <c r="X32" s="107"/>
      <c r="Y32" s="81"/>
      <c r="Z32" s="81"/>
      <c r="AA32" s="81"/>
      <c r="AB32" s="81">
        <v>1</v>
      </c>
      <c r="AC32" s="81"/>
      <c r="AD32" s="81"/>
      <c r="AE32" s="81"/>
      <c r="AF32" s="81"/>
      <c r="AG32" s="81"/>
      <c r="AH32" s="81">
        <v>1</v>
      </c>
      <c r="AI32" s="81"/>
      <c r="AJ32" s="107"/>
      <c r="AK32" s="81"/>
    </row>
    <row r="33" spans="2:37" ht="16" customHeight="1">
      <c r="C33" s="79" t="s">
        <v>103</v>
      </c>
      <c r="D33" s="80">
        <f t="shared" si="5"/>
        <v>40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>
        <v>40</v>
      </c>
      <c r="U33" s="80"/>
      <c r="V33" s="80"/>
      <c r="W33" s="80"/>
      <c r="X33" s="107"/>
      <c r="Y33" s="81"/>
      <c r="Z33" s="81"/>
      <c r="AA33" s="81"/>
      <c r="AB33" s="81">
        <v>1</v>
      </c>
      <c r="AC33" s="81"/>
      <c r="AD33" s="81"/>
      <c r="AE33" s="81"/>
      <c r="AF33" s="81"/>
      <c r="AG33" s="81">
        <v>1</v>
      </c>
      <c r="AH33" s="81"/>
      <c r="AI33" s="81"/>
      <c r="AJ33" s="107"/>
      <c r="AK33" s="81"/>
    </row>
    <row r="34" spans="2:37" ht="16" customHeight="1">
      <c r="C34" s="79" t="s">
        <v>104</v>
      </c>
      <c r="D34" s="80">
        <f t="shared" si="5"/>
        <v>40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40</v>
      </c>
      <c r="U34" s="80"/>
      <c r="V34" s="80"/>
      <c r="W34" s="80"/>
      <c r="X34" s="107"/>
      <c r="Y34" s="81"/>
      <c r="Z34" s="81"/>
      <c r="AA34" s="81"/>
      <c r="AB34" s="81">
        <v>1</v>
      </c>
      <c r="AC34" s="81"/>
      <c r="AD34" s="81"/>
      <c r="AE34" s="81"/>
      <c r="AF34" s="81"/>
      <c r="AG34" s="81">
        <v>1</v>
      </c>
      <c r="AH34" s="81"/>
      <c r="AI34" s="81"/>
      <c r="AJ34" s="81"/>
      <c r="AK34" s="81"/>
    </row>
    <row r="35" spans="2:37" ht="16" customHeight="1">
      <c r="B35" s="96" t="s">
        <v>82</v>
      </c>
      <c r="C35" s="79" t="s">
        <v>105</v>
      </c>
      <c r="D35" s="80">
        <f t="shared" si="5"/>
        <v>40</v>
      </c>
      <c r="E35" s="80"/>
      <c r="F35" s="80"/>
      <c r="G35" s="80">
        <v>40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1"/>
      <c r="Y35" s="81"/>
      <c r="Z35" s="81">
        <v>1</v>
      </c>
      <c r="AA35" s="81"/>
      <c r="AB35" s="81"/>
      <c r="AC35" s="81"/>
      <c r="AD35" s="81"/>
      <c r="AE35" s="81"/>
      <c r="AF35" s="81"/>
      <c r="AG35" s="81"/>
      <c r="AH35" s="81">
        <v>1</v>
      </c>
      <c r="AI35" s="81"/>
      <c r="AJ35" s="81"/>
      <c r="AK35" s="81"/>
    </row>
    <row r="36" spans="2:37" ht="16" customHeight="1">
      <c r="C36" s="79" t="s">
        <v>106</v>
      </c>
      <c r="D36" s="80">
        <f t="shared" si="5"/>
        <v>40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>
        <v>40</v>
      </c>
      <c r="U36" s="80"/>
      <c r="V36" s="80"/>
      <c r="W36" s="80"/>
      <c r="X36" s="81"/>
      <c r="Y36" s="81"/>
      <c r="Z36" s="81"/>
      <c r="AA36" s="81"/>
      <c r="AB36" s="81">
        <v>1</v>
      </c>
      <c r="AC36" s="81"/>
      <c r="AD36" s="81"/>
      <c r="AE36" s="81"/>
      <c r="AF36" s="81"/>
      <c r="AG36" s="81">
        <v>1</v>
      </c>
      <c r="AH36" s="81"/>
      <c r="AI36" s="81"/>
      <c r="AJ36" s="81"/>
      <c r="AK36" s="81"/>
    </row>
    <row r="37" spans="2:37" ht="16" customHeight="1">
      <c r="B37" s="96" t="s">
        <v>82</v>
      </c>
      <c r="C37" s="79" t="s">
        <v>107</v>
      </c>
      <c r="D37" s="80">
        <f t="shared" si="5"/>
        <v>156</v>
      </c>
      <c r="E37" s="80">
        <v>78</v>
      </c>
      <c r="F37" s="80"/>
      <c r="G37" s="80">
        <v>78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81"/>
      <c r="Z37" s="81">
        <v>1</v>
      </c>
      <c r="AA37" s="81"/>
      <c r="AB37" s="81"/>
      <c r="AC37" s="81"/>
      <c r="AD37" s="81"/>
      <c r="AE37" s="81"/>
      <c r="AF37" s="81"/>
      <c r="AG37" s="81"/>
      <c r="AH37" s="81"/>
      <c r="AI37" s="81">
        <v>1</v>
      </c>
      <c r="AJ37" s="81"/>
      <c r="AK37" s="81"/>
    </row>
    <row r="38" spans="2:37" ht="16" customHeight="1">
      <c r="B38" s="96"/>
      <c r="C38" s="79" t="s">
        <v>334</v>
      </c>
      <c r="D38" s="80">
        <f t="shared" si="5"/>
        <v>60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>
        <v>60</v>
      </c>
      <c r="U38" s="80"/>
      <c r="V38" s="80"/>
      <c r="W38" s="80"/>
      <c r="X38" s="81"/>
      <c r="Y38" s="81"/>
      <c r="Z38" s="81"/>
      <c r="AA38" s="81"/>
      <c r="AB38" s="81">
        <v>1</v>
      </c>
      <c r="AC38" s="81"/>
      <c r="AD38" s="81"/>
      <c r="AE38" s="81"/>
      <c r="AF38" s="81"/>
      <c r="AG38" s="81"/>
      <c r="AH38" s="81">
        <v>1</v>
      </c>
      <c r="AI38" s="81"/>
      <c r="AJ38" s="81"/>
      <c r="AK38" s="81"/>
    </row>
    <row r="39" spans="2:37" ht="16" customHeight="1">
      <c r="C39" s="79" t="s">
        <v>23</v>
      </c>
      <c r="D39" s="80">
        <f t="shared" ref="D39:X39" si="8">SUM(D31:D38)</f>
        <v>481</v>
      </c>
      <c r="E39" s="80">
        <f t="shared" si="8"/>
        <v>78</v>
      </c>
      <c r="F39" s="80">
        <f t="shared" si="8"/>
        <v>0</v>
      </c>
      <c r="G39" s="80">
        <f t="shared" si="8"/>
        <v>118</v>
      </c>
      <c r="H39" s="80">
        <f t="shared" si="8"/>
        <v>0</v>
      </c>
      <c r="I39" s="80">
        <f t="shared" si="8"/>
        <v>0</v>
      </c>
      <c r="J39" s="80">
        <f t="shared" si="8"/>
        <v>0</v>
      </c>
      <c r="K39" s="80">
        <f t="shared" si="8"/>
        <v>0</v>
      </c>
      <c r="L39" s="80">
        <f t="shared" si="8"/>
        <v>0</v>
      </c>
      <c r="M39" s="80">
        <f t="shared" si="8"/>
        <v>0</v>
      </c>
      <c r="N39" s="80">
        <f t="shared" si="8"/>
        <v>0</v>
      </c>
      <c r="O39" s="80">
        <f t="shared" si="8"/>
        <v>0</v>
      </c>
      <c r="P39" s="80">
        <f t="shared" si="8"/>
        <v>0</v>
      </c>
      <c r="Q39" s="80">
        <f t="shared" si="8"/>
        <v>0</v>
      </c>
      <c r="R39" s="80">
        <f t="shared" si="8"/>
        <v>0</v>
      </c>
      <c r="S39" s="80">
        <f t="shared" si="8"/>
        <v>0</v>
      </c>
      <c r="T39" s="80">
        <f t="shared" si="8"/>
        <v>285</v>
      </c>
      <c r="U39" s="80">
        <f t="shared" si="8"/>
        <v>0</v>
      </c>
      <c r="V39" s="80">
        <f t="shared" si="8"/>
        <v>0</v>
      </c>
      <c r="W39" s="80">
        <f t="shared" si="8"/>
        <v>0</v>
      </c>
      <c r="X39" s="80">
        <f t="shared" si="8"/>
        <v>0</v>
      </c>
      <c r="Y39" s="80"/>
      <c r="Z39" s="80">
        <f t="shared" ref="Z39:AJ39" si="9">SUM(Z31:Z38)</f>
        <v>2</v>
      </c>
      <c r="AA39" s="80">
        <f t="shared" si="9"/>
        <v>0</v>
      </c>
      <c r="AB39" s="80">
        <f t="shared" si="9"/>
        <v>6</v>
      </c>
      <c r="AC39" s="80">
        <f t="shared" si="9"/>
        <v>0</v>
      </c>
      <c r="AD39" s="80">
        <f t="shared" si="9"/>
        <v>0</v>
      </c>
      <c r="AE39" s="80">
        <f t="shared" si="9"/>
        <v>0</v>
      </c>
      <c r="AF39" s="80">
        <f t="shared" si="9"/>
        <v>0</v>
      </c>
      <c r="AG39" s="80">
        <f t="shared" si="9"/>
        <v>3</v>
      </c>
      <c r="AH39" s="80">
        <f t="shared" si="9"/>
        <v>4</v>
      </c>
      <c r="AI39" s="80">
        <f t="shared" si="9"/>
        <v>1</v>
      </c>
      <c r="AJ39" s="80">
        <f t="shared" si="9"/>
        <v>0</v>
      </c>
      <c r="AK39" s="81"/>
    </row>
    <row r="40" spans="2:37" ht="16" customHeight="1">
      <c r="B40" s="96" t="s">
        <v>82</v>
      </c>
      <c r="C40" s="85" t="s">
        <v>108</v>
      </c>
      <c r="D40" s="100">
        <f t="shared" ref="D40:D45" si="10">SUM(E40:X40)</f>
        <v>280</v>
      </c>
      <c r="E40" s="100">
        <v>120</v>
      </c>
      <c r="F40" s="100"/>
      <c r="G40" s="100">
        <v>160</v>
      </c>
      <c r="H40" s="100"/>
      <c r="I40" s="100"/>
      <c r="J40" s="100"/>
      <c r="K40" s="100">
        <v>0</v>
      </c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93"/>
      <c r="Y40" s="81"/>
      <c r="Z40" s="93">
        <v>1</v>
      </c>
      <c r="AA40" s="93"/>
      <c r="AB40" s="93"/>
      <c r="AC40" s="93"/>
      <c r="AD40" s="93"/>
      <c r="AE40" s="93"/>
      <c r="AF40" s="93"/>
      <c r="AG40" s="93"/>
      <c r="AH40" s="93">
        <v>1</v>
      </c>
      <c r="AI40" s="93"/>
      <c r="AJ40" s="93"/>
      <c r="AK40" s="81"/>
    </row>
    <row r="41" spans="2:37" ht="16" customHeight="1">
      <c r="B41" s="96" t="s">
        <v>82</v>
      </c>
      <c r="C41" s="79" t="s">
        <v>109</v>
      </c>
      <c r="D41" s="80">
        <f t="shared" si="10"/>
        <v>105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>
        <v>105</v>
      </c>
      <c r="U41" s="80"/>
      <c r="V41" s="80"/>
      <c r="W41" s="80"/>
      <c r="X41" s="81"/>
      <c r="Y41" s="81"/>
      <c r="Z41" s="81"/>
      <c r="AA41" s="81"/>
      <c r="AB41" s="81">
        <v>1</v>
      </c>
      <c r="AC41" s="81"/>
      <c r="AD41" s="81"/>
      <c r="AE41" s="81"/>
      <c r="AF41" s="81"/>
      <c r="AG41" s="81"/>
      <c r="AH41" s="81">
        <v>1</v>
      </c>
      <c r="AI41" s="81"/>
      <c r="AJ41" s="81"/>
      <c r="AK41" s="81"/>
    </row>
    <row r="42" spans="2:37" ht="16" customHeight="1">
      <c r="B42" s="96" t="s">
        <v>82</v>
      </c>
      <c r="C42" s="79" t="s">
        <v>344</v>
      </c>
      <c r="D42" s="80">
        <f t="shared" si="10"/>
        <v>40</v>
      </c>
      <c r="E42" s="80"/>
      <c r="F42" s="80"/>
      <c r="G42" s="80">
        <v>40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1"/>
      <c r="Z42" s="81">
        <v>1</v>
      </c>
      <c r="AA42" s="81"/>
      <c r="AB42" s="81"/>
      <c r="AC42" s="81"/>
      <c r="AD42" s="81"/>
      <c r="AE42" s="81"/>
      <c r="AF42" s="81"/>
      <c r="AG42" s="81"/>
      <c r="AH42" s="81">
        <v>1</v>
      </c>
      <c r="AI42" s="81"/>
      <c r="AJ42" s="81"/>
      <c r="AK42" s="81"/>
    </row>
    <row r="43" spans="2:37" ht="16" customHeight="1">
      <c r="B43" s="96" t="s">
        <v>366</v>
      </c>
      <c r="C43" s="79" t="s">
        <v>360</v>
      </c>
      <c r="D43" s="80">
        <f t="shared" si="10"/>
        <v>35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>
        <v>35</v>
      </c>
      <c r="U43" s="80"/>
      <c r="V43" s="80"/>
      <c r="W43" s="80"/>
      <c r="X43" s="81"/>
      <c r="Y43" s="81"/>
      <c r="Z43" s="81"/>
      <c r="AA43" s="81"/>
      <c r="AB43" s="81">
        <v>1</v>
      </c>
      <c r="AC43" s="81"/>
      <c r="AD43" s="81"/>
      <c r="AE43" s="81"/>
      <c r="AF43" s="81"/>
      <c r="AG43" s="81">
        <v>1</v>
      </c>
      <c r="AH43" s="81"/>
      <c r="AI43" s="81"/>
      <c r="AJ43" s="81"/>
      <c r="AK43" s="81"/>
    </row>
    <row r="44" spans="2:37" ht="16" customHeight="1">
      <c r="B44" s="136" t="s">
        <v>366</v>
      </c>
      <c r="C44" s="79" t="s">
        <v>408</v>
      </c>
      <c r="D44" s="80">
        <f t="shared" si="10"/>
        <v>80</v>
      </c>
      <c r="E44" s="80"/>
      <c r="F44" s="80"/>
      <c r="G44" s="80">
        <v>40</v>
      </c>
      <c r="H44" s="80"/>
      <c r="I44" s="80">
        <v>40</v>
      </c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1"/>
      <c r="Y44" s="81"/>
      <c r="Z44" s="81">
        <v>1</v>
      </c>
      <c r="AA44" s="81"/>
      <c r="AB44" s="81"/>
      <c r="AC44" s="81"/>
      <c r="AD44" s="81"/>
      <c r="AE44" s="81"/>
      <c r="AF44" s="81"/>
      <c r="AG44" s="81"/>
      <c r="AH44" s="81">
        <v>1</v>
      </c>
      <c r="AI44" s="81"/>
      <c r="AJ44" s="81"/>
      <c r="AK44" s="81"/>
    </row>
    <row r="45" spans="2:37" ht="16" customHeight="1">
      <c r="B45" s="136"/>
      <c r="C45" s="112" t="s">
        <v>415</v>
      </c>
      <c r="D45" s="80">
        <f t="shared" si="10"/>
        <v>40</v>
      </c>
      <c r="E45" s="80"/>
      <c r="F45" s="80"/>
      <c r="G45" s="77">
        <v>40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1"/>
      <c r="Y45" s="81"/>
      <c r="Z45" s="78">
        <v>1</v>
      </c>
      <c r="AA45" s="81"/>
      <c r="AB45" s="81"/>
      <c r="AC45" s="81"/>
      <c r="AD45" s="81"/>
      <c r="AE45" s="81"/>
      <c r="AF45" s="81"/>
      <c r="AG45" s="81"/>
      <c r="AH45" s="78">
        <v>1</v>
      </c>
      <c r="AI45" s="81"/>
      <c r="AJ45" s="81"/>
      <c r="AK45" s="81"/>
    </row>
    <row r="46" spans="2:37" ht="16" customHeight="1">
      <c r="C46" s="127" t="s">
        <v>24</v>
      </c>
      <c r="D46" s="128">
        <f>SUM(E46:X46)</f>
        <v>580</v>
      </c>
      <c r="E46" s="128">
        <f>SUM(E40:E45)</f>
        <v>120</v>
      </c>
      <c r="F46" s="128">
        <f t="shared" ref="F46:X46" si="11">SUM(F40:F45)</f>
        <v>0</v>
      </c>
      <c r="G46" s="128">
        <f t="shared" si="11"/>
        <v>280</v>
      </c>
      <c r="H46" s="128">
        <f t="shared" si="11"/>
        <v>0</v>
      </c>
      <c r="I46" s="128">
        <f t="shared" si="11"/>
        <v>40</v>
      </c>
      <c r="J46" s="128">
        <f t="shared" si="11"/>
        <v>0</v>
      </c>
      <c r="K46" s="128">
        <f t="shared" si="11"/>
        <v>0</v>
      </c>
      <c r="L46" s="128">
        <f t="shared" si="11"/>
        <v>0</v>
      </c>
      <c r="M46" s="128">
        <f t="shared" si="11"/>
        <v>0</v>
      </c>
      <c r="N46" s="128">
        <f t="shared" si="11"/>
        <v>0</v>
      </c>
      <c r="O46" s="128">
        <f t="shared" si="11"/>
        <v>0</v>
      </c>
      <c r="P46" s="128">
        <f t="shared" si="11"/>
        <v>0</v>
      </c>
      <c r="Q46" s="128">
        <f t="shared" si="11"/>
        <v>0</v>
      </c>
      <c r="R46" s="128">
        <f t="shared" si="11"/>
        <v>0</v>
      </c>
      <c r="S46" s="128">
        <f t="shared" si="11"/>
        <v>0</v>
      </c>
      <c r="T46" s="128">
        <f t="shared" si="11"/>
        <v>140</v>
      </c>
      <c r="U46" s="128">
        <f t="shared" si="11"/>
        <v>0</v>
      </c>
      <c r="V46" s="128">
        <f t="shared" si="11"/>
        <v>0</v>
      </c>
      <c r="W46" s="128">
        <f t="shared" si="11"/>
        <v>0</v>
      </c>
      <c r="X46" s="129">
        <f t="shared" si="11"/>
        <v>0</v>
      </c>
      <c r="Y46" s="80"/>
      <c r="Z46" s="128">
        <f>SUM(Z40:Z45)</f>
        <v>4</v>
      </c>
      <c r="AA46" s="128">
        <f t="shared" ref="AA46:AJ46" si="12">SUM(AA40:AA45)</f>
        <v>0</v>
      </c>
      <c r="AB46" s="128">
        <f t="shared" si="12"/>
        <v>2</v>
      </c>
      <c r="AC46" s="128">
        <f t="shared" si="12"/>
        <v>0</v>
      </c>
      <c r="AD46" s="128">
        <f t="shared" si="12"/>
        <v>0</v>
      </c>
      <c r="AE46" s="128">
        <f t="shared" si="12"/>
        <v>0</v>
      </c>
      <c r="AF46" s="128">
        <f t="shared" si="12"/>
        <v>0</v>
      </c>
      <c r="AG46" s="128">
        <f t="shared" si="12"/>
        <v>1</v>
      </c>
      <c r="AH46" s="128">
        <f t="shared" si="12"/>
        <v>5</v>
      </c>
      <c r="AI46" s="128">
        <f t="shared" si="12"/>
        <v>0</v>
      </c>
      <c r="AJ46" s="128">
        <f t="shared" si="12"/>
        <v>0</v>
      </c>
      <c r="AK46" s="81"/>
    </row>
    <row r="47" spans="2:37" ht="16" customHeight="1">
      <c r="C47" s="79" t="s">
        <v>110</v>
      </c>
      <c r="D47" s="80">
        <f t="shared" ref="D47:D59" si="13">SUM(E47:X47)</f>
        <v>40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>
        <v>40</v>
      </c>
      <c r="U47" s="80"/>
      <c r="V47" s="80"/>
      <c r="W47" s="80"/>
      <c r="X47" s="107"/>
      <c r="Y47" s="81"/>
      <c r="Z47" s="81"/>
      <c r="AA47" s="81"/>
      <c r="AB47" s="81">
        <v>1</v>
      </c>
      <c r="AC47" s="81"/>
      <c r="AD47" s="81"/>
      <c r="AE47" s="81"/>
      <c r="AF47" s="81"/>
      <c r="AG47" s="81"/>
      <c r="AH47" s="81">
        <v>1</v>
      </c>
      <c r="AI47" s="81"/>
      <c r="AJ47" s="107"/>
      <c r="AK47" s="81"/>
    </row>
    <row r="48" spans="2:37" ht="16" customHeight="1">
      <c r="C48" s="127" t="s">
        <v>25</v>
      </c>
      <c r="D48" s="128">
        <f t="shared" si="13"/>
        <v>40</v>
      </c>
      <c r="E48" s="128">
        <f t="shared" ref="E48:X48" si="14">SUM(E47:E47)</f>
        <v>0</v>
      </c>
      <c r="F48" s="128">
        <f t="shared" si="14"/>
        <v>0</v>
      </c>
      <c r="G48" s="128">
        <f t="shared" si="14"/>
        <v>0</v>
      </c>
      <c r="H48" s="128">
        <f t="shared" si="14"/>
        <v>0</v>
      </c>
      <c r="I48" s="128">
        <f t="shared" si="14"/>
        <v>0</v>
      </c>
      <c r="J48" s="128">
        <f t="shared" si="14"/>
        <v>0</v>
      </c>
      <c r="K48" s="128">
        <f t="shared" si="14"/>
        <v>0</v>
      </c>
      <c r="L48" s="128">
        <f t="shared" si="14"/>
        <v>0</v>
      </c>
      <c r="M48" s="128">
        <f t="shared" si="14"/>
        <v>0</v>
      </c>
      <c r="N48" s="128">
        <f t="shared" si="14"/>
        <v>0</v>
      </c>
      <c r="O48" s="128">
        <f t="shared" si="14"/>
        <v>0</v>
      </c>
      <c r="P48" s="128">
        <f t="shared" si="14"/>
        <v>0</v>
      </c>
      <c r="Q48" s="128">
        <f t="shared" si="14"/>
        <v>0</v>
      </c>
      <c r="R48" s="128">
        <f t="shared" si="14"/>
        <v>0</v>
      </c>
      <c r="S48" s="128">
        <f t="shared" si="14"/>
        <v>0</v>
      </c>
      <c r="T48" s="128">
        <f t="shared" si="14"/>
        <v>40</v>
      </c>
      <c r="U48" s="128">
        <f t="shared" si="14"/>
        <v>0</v>
      </c>
      <c r="V48" s="128">
        <f t="shared" si="14"/>
        <v>0</v>
      </c>
      <c r="W48" s="128">
        <f t="shared" si="14"/>
        <v>0</v>
      </c>
      <c r="X48" s="129">
        <f t="shared" si="14"/>
        <v>0</v>
      </c>
      <c r="Y48" s="80"/>
      <c r="Z48" s="128">
        <f t="shared" ref="Z48:AJ48" si="15">SUM(Z47:Z47)</f>
        <v>0</v>
      </c>
      <c r="AA48" s="128">
        <f t="shared" si="15"/>
        <v>0</v>
      </c>
      <c r="AB48" s="128">
        <f t="shared" si="15"/>
        <v>1</v>
      </c>
      <c r="AC48" s="128">
        <f t="shared" si="15"/>
        <v>0</v>
      </c>
      <c r="AD48" s="128">
        <f t="shared" si="15"/>
        <v>0</v>
      </c>
      <c r="AE48" s="128">
        <f t="shared" si="15"/>
        <v>0</v>
      </c>
      <c r="AF48" s="128">
        <f t="shared" si="15"/>
        <v>0</v>
      </c>
      <c r="AG48" s="128">
        <f t="shared" si="15"/>
        <v>0</v>
      </c>
      <c r="AH48" s="128">
        <f t="shared" si="15"/>
        <v>1</v>
      </c>
      <c r="AI48" s="128">
        <f t="shared" si="15"/>
        <v>0</v>
      </c>
      <c r="AJ48" s="129">
        <f t="shared" si="15"/>
        <v>0</v>
      </c>
      <c r="AK48" s="81"/>
    </row>
    <row r="49" spans="2:37" ht="16" customHeight="1">
      <c r="B49" s="96" t="s">
        <v>82</v>
      </c>
      <c r="C49" s="85" t="s">
        <v>111</v>
      </c>
      <c r="D49" s="100">
        <f t="shared" si="13"/>
        <v>80</v>
      </c>
      <c r="E49" s="100">
        <v>40</v>
      </c>
      <c r="F49" s="100"/>
      <c r="G49" s="100">
        <v>40</v>
      </c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93"/>
      <c r="Y49" s="81"/>
      <c r="Z49" s="93">
        <v>1</v>
      </c>
      <c r="AA49" s="93"/>
      <c r="AB49" s="93"/>
      <c r="AC49" s="93"/>
      <c r="AD49" s="93"/>
      <c r="AE49" s="93"/>
      <c r="AF49" s="93"/>
      <c r="AG49" s="93"/>
      <c r="AH49" s="93">
        <v>1</v>
      </c>
      <c r="AI49" s="93"/>
      <c r="AJ49" s="93"/>
      <c r="AK49" s="81"/>
    </row>
    <row r="50" spans="2:37" ht="16" customHeight="1">
      <c r="B50" s="96" t="s">
        <v>82</v>
      </c>
      <c r="C50" s="79" t="s">
        <v>112</v>
      </c>
      <c r="D50" s="80">
        <f t="shared" si="13"/>
        <v>80</v>
      </c>
      <c r="E50" s="80">
        <f>(80-40)</f>
        <v>40</v>
      </c>
      <c r="F50" s="80"/>
      <c r="G50" s="80">
        <v>40</v>
      </c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1"/>
      <c r="Y50" s="81"/>
      <c r="Z50" s="81">
        <v>1</v>
      </c>
      <c r="AA50" s="81"/>
      <c r="AB50" s="81"/>
      <c r="AC50" s="81"/>
      <c r="AD50" s="81"/>
      <c r="AE50" s="81"/>
      <c r="AF50" s="81"/>
      <c r="AG50" s="81"/>
      <c r="AH50" s="81">
        <v>1</v>
      </c>
      <c r="AI50" s="81"/>
      <c r="AJ50" s="81"/>
      <c r="AK50" s="81"/>
    </row>
    <row r="51" spans="2:37" ht="16" customHeight="1">
      <c r="B51" s="96" t="s">
        <v>82</v>
      </c>
      <c r="C51" s="79" t="s">
        <v>113</v>
      </c>
      <c r="D51" s="80">
        <f t="shared" si="13"/>
        <v>108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>
        <v>108</v>
      </c>
      <c r="U51" s="80"/>
      <c r="V51" s="80"/>
      <c r="W51" s="80"/>
      <c r="X51" s="81"/>
      <c r="Y51" s="81"/>
      <c r="Z51" s="81"/>
      <c r="AA51" s="81"/>
      <c r="AB51" s="81">
        <v>1</v>
      </c>
      <c r="AC51" s="81"/>
      <c r="AD51" s="81"/>
      <c r="AE51" s="81"/>
      <c r="AF51" s="81"/>
      <c r="AG51" s="81"/>
      <c r="AH51" s="81">
        <v>1</v>
      </c>
      <c r="AI51" s="81"/>
      <c r="AJ51" s="81"/>
      <c r="AK51" s="81"/>
    </row>
    <row r="52" spans="2:37" ht="16" customHeight="1">
      <c r="B52" s="96" t="s">
        <v>82</v>
      </c>
      <c r="C52" s="79" t="s">
        <v>114</v>
      </c>
      <c r="D52" s="80">
        <f t="shared" si="13"/>
        <v>40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>
        <v>40</v>
      </c>
      <c r="U52" s="80"/>
      <c r="V52" s="80"/>
      <c r="W52" s="80"/>
      <c r="X52" s="81"/>
      <c r="Y52" s="81"/>
      <c r="Z52" s="81"/>
      <c r="AA52" s="81"/>
      <c r="AB52" s="81">
        <v>1</v>
      </c>
      <c r="AC52" s="81"/>
      <c r="AD52" s="81"/>
      <c r="AE52" s="81"/>
      <c r="AF52" s="81"/>
      <c r="AG52" s="81"/>
      <c r="AH52" s="81">
        <v>1</v>
      </c>
      <c r="AI52" s="81"/>
      <c r="AJ52" s="81"/>
      <c r="AK52" s="81"/>
    </row>
    <row r="53" spans="2:37" ht="16" customHeight="1">
      <c r="C53" s="79" t="s">
        <v>115</v>
      </c>
      <c r="D53" s="80">
        <f t="shared" si="13"/>
        <v>40</v>
      </c>
      <c r="E53" s="80"/>
      <c r="F53" s="80"/>
      <c r="G53" s="80"/>
      <c r="H53" s="80"/>
      <c r="I53" s="80" t="s">
        <v>396</v>
      </c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>
        <v>40</v>
      </c>
      <c r="U53" s="80"/>
      <c r="V53" s="80"/>
      <c r="W53" s="80"/>
      <c r="X53" s="81"/>
      <c r="Y53" s="81"/>
      <c r="Z53" s="81"/>
      <c r="AA53" s="81"/>
      <c r="AB53" s="81">
        <v>1</v>
      </c>
      <c r="AC53" s="81"/>
      <c r="AD53" s="81"/>
      <c r="AE53" s="81"/>
      <c r="AF53" s="81"/>
      <c r="AG53" s="81">
        <v>1</v>
      </c>
      <c r="AH53" s="81"/>
      <c r="AI53" s="81"/>
      <c r="AJ53" s="81"/>
      <c r="AK53" s="81"/>
    </row>
    <row r="54" spans="2:37" ht="16" customHeight="1">
      <c r="C54" s="79" t="s">
        <v>26</v>
      </c>
      <c r="D54" s="80">
        <f t="shared" si="13"/>
        <v>348</v>
      </c>
      <c r="E54" s="80">
        <f t="shared" ref="E54:X54" si="16">SUM(E49:E53)</f>
        <v>80</v>
      </c>
      <c r="F54" s="80">
        <f t="shared" si="16"/>
        <v>0</v>
      </c>
      <c r="G54" s="80">
        <f t="shared" si="16"/>
        <v>80</v>
      </c>
      <c r="H54" s="80">
        <f t="shared" si="16"/>
        <v>0</v>
      </c>
      <c r="I54" s="80">
        <f t="shared" si="16"/>
        <v>0</v>
      </c>
      <c r="J54" s="80">
        <f t="shared" si="16"/>
        <v>0</v>
      </c>
      <c r="K54" s="80">
        <f t="shared" si="16"/>
        <v>0</v>
      </c>
      <c r="L54" s="80">
        <f t="shared" si="16"/>
        <v>0</v>
      </c>
      <c r="M54" s="80">
        <f t="shared" si="16"/>
        <v>0</v>
      </c>
      <c r="N54" s="80">
        <f t="shared" si="16"/>
        <v>0</v>
      </c>
      <c r="O54" s="80">
        <f t="shared" si="16"/>
        <v>0</v>
      </c>
      <c r="P54" s="80">
        <f t="shared" si="16"/>
        <v>0</v>
      </c>
      <c r="Q54" s="80">
        <f t="shared" si="16"/>
        <v>0</v>
      </c>
      <c r="R54" s="80">
        <f t="shared" si="16"/>
        <v>0</v>
      </c>
      <c r="S54" s="80">
        <f t="shared" si="16"/>
        <v>0</v>
      </c>
      <c r="T54" s="80">
        <f t="shared" si="16"/>
        <v>188</v>
      </c>
      <c r="U54" s="80">
        <f t="shared" si="16"/>
        <v>0</v>
      </c>
      <c r="V54" s="80">
        <f t="shared" si="16"/>
        <v>0</v>
      </c>
      <c r="W54" s="80">
        <f t="shared" si="16"/>
        <v>0</v>
      </c>
      <c r="X54" s="80">
        <f t="shared" si="16"/>
        <v>0</v>
      </c>
      <c r="Y54" s="80"/>
      <c r="Z54" s="80">
        <f t="shared" ref="Z54:AJ54" si="17">SUM(Z49:Z53)</f>
        <v>2</v>
      </c>
      <c r="AA54" s="80">
        <f t="shared" si="17"/>
        <v>0</v>
      </c>
      <c r="AB54" s="80">
        <f t="shared" si="17"/>
        <v>3</v>
      </c>
      <c r="AC54" s="80">
        <f t="shared" si="17"/>
        <v>0</v>
      </c>
      <c r="AD54" s="80">
        <f t="shared" si="17"/>
        <v>0</v>
      </c>
      <c r="AE54" s="80">
        <f t="shared" si="17"/>
        <v>0</v>
      </c>
      <c r="AF54" s="80">
        <f t="shared" si="17"/>
        <v>0</v>
      </c>
      <c r="AG54" s="80">
        <f t="shared" si="17"/>
        <v>1</v>
      </c>
      <c r="AH54" s="80">
        <f t="shared" si="17"/>
        <v>4</v>
      </c>
      <c r="AI54" s="80">
        <f t="shared" si="17"/>
        <v>0</v>
      </c>
      <c r="AJ54" s="80">
        <f t="shared" si="17"/>
        <v>0</v>
      </c>
      <c r="AK54" s="81"/>
    </row>
    <row r="55" spans="2:37" ht="16" customHeight="1">
      <c r="B55" s="96" t="s">
        <v>82</v>
      </c>
      <c r="C55" s="85" t="s">
        <v>116</v>
      </c>
      <c r="D55" s="100">
        <f t="shared" si="13"/>
        <v>40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>
        <v>40</v>
      </c>
      <c r="U55" s="100"/>
      <c r="V55" s="100"/>
      <c r="W55" s="100"/>
      <c r="X55" s="93"/>
      <c r="Y55" s="81"/>
      <c r="Z55" s="93"/>
      <c r="AA55" s="93"/>
      <c r="AB55" s="93">
        <v>1</v>
      </c>
      <c r="AC55" s="93"/>
      <c r="AD55" s="93"/>
      <c r="AE55" s="93"/>
      <c r="AF55" s="93"/>
      <c r="AG55" s="93"/>
      <c r="AH55" s="93">
        <v>1</v>
      </c>
      <c r="AI55" s="93"/>
      <c r="AJ55" s="93"/>
      <c r="AK55" s="81"/>
    </row>
    <row r="56" spans="2:37" ht="16" customHeight="1">
      <c r="B56" s="96" t="s">
        <v>82</v>
      </c>
      <c r="C56" s="79" t="s">
        <v>117</v>
      </c>
      <c r="D56" s="80">
        <f t="shared" si="13"/>
        <v>40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>
        <v>40</v>
      </c>
      <c r="U56" s="80"/>
      <c r="V56" s="80"/>
      <c r="W56" s="80"/>
      <c r="X56" s="81"/>
      <c r="Y56" s="81"/>
      <c r="Z56" s="81"/>
      <c r="AA56" s="81"/>
      <c r="AB56" s="81">
        <v>1</v>
      </c>
      <c r="AC56" s="81"/>
      <c r="AD56" s="81"/>
      <c r="AE56" s="81"/>
      <c r="AF56" s="81"/>
      <c r="AG56" s="81"/>
      <c r="AH56" s="81">
        <v>1</v>
      </c>
      <c r="AI56" s="81"/>
      <c r="AJ56" s="81"/>
      <c r="AK56" s="81"/>
    </row>
    <row r="57" spans="2:37" ht="16" customHeight="1">
      <c r="B57" s="96" t="s">
        <v>82</v>
      </c>
      <c r="C57" s="79" t="s">
        <v>118</v>
      </c>
      <c r="D57" s="80">
        <f t="shared" ref="D57" si="18">SUM(E57:X57)</f>
        <v>70</v>
      </c>
      <c r="E57" s="80">
        <v>30</v>
      </c>
      <c r="F57" s="80"/>
      <c r="G57" s="80">
        <v>40</v>
      </c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1"/>
      <c r="Y57" s="81"/>
      <c r="Z57" s="81">
        <v>1</v>
      </c>
      <c r="AA57" s="81"/>
      <c r="AB57" s="81"/>
      <c r="AC57" s="81"/>
      <c r="AD57" s="81"/>
      <c r="AE57" s="81"/>
      <c r="AF57" s="81"/>
      <c r="AG57" s="81"/>
      <c r="AH57" s="81">
        <v>1</v>
      </c>
      <c r="AI57" s="81"/>
      <c r="AJ57" s="81"/>
      <c r="AK57" s="81"/>
    </row>
    <row r="58" spans="2:37" ht="16" customHeight="1">
      <c r="B58" s="96" t="s">
        <v>82</v>
      </c>
      <c r="C58" s="79" t="s">
        <v>402</v>
      </c>
      <c r="D58" s="80">
        <f t="shared" si="13"/>
        <v>40</v>
      </c>
      <c r="E58" s="77">
        <v>10</v>
      </c>
      <c r="F58" s="80"/>
      <c r="G58" s="77">
        <v>30</v>
      </c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1"/>
      <c r="Y58" s="81"/>
      <c r="Z58" s="81">
        <v>1</v>
      </c>
      <c r="AA58" s="81"/>
      <c r="AB58" s="81"/>
      <c r="AC58" s="81"/>
      <c r="AD58" s="81"/>
      <c r="AE58" s="81"/>
      <c r="AF58" s="81"/>
      <c r="AG58" s="81"/>
      <c r="AH58" s="81">
        <v>1</v>
      </c>
      <c r="AI58" s="81"/>
      <c r="AJ58" s="81"/>
      <c r="AK58" s="81"/>
    </row>
    <row r="59" spans="2:37" ht="16" customHeight="1">
      <c r="C59" s="79" t="s">
        <v>27</v>
      </c>
      <c r="D59" s="80">
        <f t="shared" si="13"/>
        <v>190</v>
      </c>
      <c r="E59" s="80">
        <f t="shared" ref="E59:X59" si="19">SUM(E55:E58)</f>
        <v>40</v>
      </c>
      <c r="F59" s="80">
        <f t="shared" si="19"/>
        <v>0</v>
      </c>
      <c r="G59" s="80">
        <f t="shared" si="19"/>
        <v>70</v>
      </c>
      <c r="H59" s="80">
        <f t="shared" si="19"/>
        <v>0</v>
      </c>
      <c r="I59" s="80">
        <f t="shared" si="19"/>
        <v>0</v>
      </c>
      <c r="J59" s="80">
        <f t="shared" si="19"/>
        <v>0</v>
      </c>
      <c r="K59" s="80">
        <f t="shared" si="19"/>
        <v>0</v>
      </c>
      <c r="L59" s="80">
        <f t="shared" si="19"/>
        <v>0</v>
      </c>
      <c r="M59" s="80">
        <f t="shared" si="19"/>
        <v>0</v>
      </c>
      <c r="N59" s="80">
        <f t="shared" si="19"/>
        <v>0</v>
      </c>
      <c r="O59" s="80">
        <f t="shared" si="19"/>
        <v>0</v>
      </c>
      <c r="P59" s="80">
        <f t="shared" si="19"/>
        <v>0</v>
      </c>
      <c r="Q59" s="80">
        <f t="shared" si="19"/>
        <v>0</v>
      </c>
      <c r="R59" s="80">
        <f t="shared" si="19"/>
        <v>0</v>
      </c>
      <c r="S59" s="80">
        <f t="shared" si="19"/>
        <v>0</v>
      </c>
      <c r="T59" s="80">
        <f t="shared" si="19"/>
        <v>80</v>
      </c>
      <c r="U59" s="80">
        <f t="shared" si="19"/>
        <v>0</v>
      </c>
      <c r="V59" s="80">
        <f t="shared" si="19"/>
        <v>0</v>
      </c>
      <c r="W59" s="80">
        <f t="shared" si="19"/>
        <v>0</v>
      </c>
      <c r="X59" s="80">
        <f t="shared" si="19"/>
        <v>0</v>
      </c>
      <c r="Y59" s="80"/>
      <c r="Z59" s="80">
        <f t="shared" ref="Z59:AJ59" si="20">SUM(Z55:Z58)</f>
        <v>2</v>
      </c>
      <c r="AA59" s="80">
        <f t="shared" si="20"/>
        <v>0</v>
      </c>
      <c r="AB59" s="80">
        <f t="shared" si="20"/>
        <v>2</v>
      </c>
      <c r="AC59" s="80">
        <f t="shared" si="20"/>
        <v>0</v>
      </c>
      <c r="AD59" s="80">
        <f t="shared" si="20"/>
        <v>0</v>
      </c>
      <c r="AE59" s="80">
        <f t="shared" si="20"/>
        <v>0</v>
      </c>
      <c r="AF59" s="80">
        <f t="shared" si="20"/>
        <v>0</v>
      </c>
      <c r="AG59" s="80">
        <f t="shared" si="20"/>
        <v>0</v>
      </c>
      <c r="AH59" s="80">
        <f t="shared" si="20"/>
        <v>4</v>
      </c>
      <c r="AI59" s="80">
        <f t="shared" si="20"/>
        <v>0</v>
      </c>
      <c r="AJ59" s="80">
        <f t="shared" si="20"/>
        <v>0</v>
      </c>
      <c r="AK59" s="81"/>
    </row>
    <row r="60" spans="2:37" ht="16" customHeight="1" thickBot="1">
      <c r="C60" s="97" t="s">
        <v>119</v>
      </c>
      <c r="D60" s="100">
        <f t="shared" ref="D60:X60" si="21">D30+D39+D46+D48+D54+D59</f>
        <v>1854</v>
      </c>
      <c r="E60" s="100">
        <f t="shared" si="21"/>
        <v>318</v>
      </c>
      <c r="F60" s="100">
        <f t="shared" si="21"/>
        <v>0</v>
      </c>
      <c r="G60" s="100">
        <f t="shared" si="21"/>
        <v>548</v>
      </c>
      <c r="H60" s="100">
        <f t="shared" si="21"/>
        <v>0</v>
      </c>
      <c r="I60" s="100">
        <f t="shared" si="21"/>
        <v>40</v>
      </c>
      <c r="J60" s="100">
        <f t="shared" si="21"/>
        <v>0</v>
      </c>
      <c r="K60" s="100">
        <f t="shared" si="21"/>
        <v>0</v>
      </c>
      <c r="L60" s="100">
        <f t="shared" si="21"/>
        <v>0</v>
      </c>
      <c r="M60" s="100">
        <f t="shared" si="21"/>
        <v>0</v>
      </c>
      <c r="N60" s="100">
        <f t="shared" si="21"/>
        <v>0</v>
      </c>
      <c r="O60" s="100">
        <f t="shared" si="21"/>
        <v>0</v>
      </c>
      <c r="P60" s="100">
        <f t="shared" si="21"/>
        <v>0</v>
      </c>
      <c r="Q60" s="100">
        <f t="shared" si="21"/>
        <v>0</v>
      </c>
      <c r="R60" s="100">
        <f t="shared" si="21"/>
        <v>0</v>
      </c>
      <c r="S60" s="100">
        <f t="shared" si="21"/>
        <v>0</v>
      </c>
      <c r="T60" s="100">
        <f t="shared" si="21"/>
        <v>918</v>
      </c>
      <c r="U60" s="100">
        <f t="shared" si="21"/>
        <v>30</v>
      </c>
      <c r="V60" s="100">
        <f t="shared" si="21"/>
        <v>0</v>
      </c>
      <c r="W60" s="100">
        <f t="shared" si="21"/>
        <v>0</v>
      </c>
      <c r="X60" s="100">
        <f t="shared" si="21"/>
        <v>0</v>
      </c>
      <c r="Y60" s="80"/>
      <c r="Z60" s="100">
        <f t="shared" ref="Z60:AJ60" si="22">Z30+Z39+Z46+Z48+Z54+Z59</f>
        <v>10</v>
      </c>
      <c r="AA60" s="100">
        <f t="shared" si="22"/>
        <v>0</v>
      </c>
      <c r="AB60" s="100">
        <f t="shared" si="22"/>
        <v>19</v>
      </c>
      <c r="AC60" s="100">
        <f t="shared" si="22"/>
        <v>1</v>
      </c>
      <c r="AD60" s="100">
        <f t="shared" si="22"/>
        <v>0</v>
      </c>
      <c r="AE60" s="100">
        <f t="shared" si="22"/>
        <v>0</v>
      </c>
      <c r="AF60" s="100">
        <f t="shared" si="22"/>
        <v>0</v>
      </c>
      <c r="AG60" s="100">
        <f t="shared" si="22"/>
        <v>6</v>
      </c>
      <c r="AH60" s="100">
        <f t="shared" si="22"/>
        <v>23</v>
      </c>
      <c r="AI60" s="100">
        <f t="shared" si="22"/>
        <v>1</v>
      </c>
      <c r="AJ60" s="100">
        <f t="shared" si="22"/>
        <v>0</v>
      </c>
    </row>
    <row r="61" spans="2:37" ht="16" customHeight="1">
      <c r="C61" s="101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1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</row>
    <row r="62" spans="2:37" ht="16" customHeight="1"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AK62" s="81"/>
    </row>
    <row r="63" spans="2:37" ht="16" customHeight="1">
      <c r="B63" s="96" t="s">
        <v>82</v>
      </c>
      <c r="C63" s="85" t="s">
        <v>120</v>
      </c>
      <c r="D63" s="100">
        <f t="shared" ref="D63:D77" si="23">SUM(E63:X63)</f>
        <v>200</v>
      </c>
      <c r="E63" s="100"/>
      <c r="F63" s="100"/>
      <c r="G63" s="100">
        <v>100</v>
      </c>
      <c r="H63" s="100"/>
      <c r="I63" s="100">
        <v>100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93"/>
      <c r="Y63" s="81"/>
      <c r="Z63" s="93">
        <v>1</v>
      </c>
      <c r="AA63" s="93"/>
      <c r="AB63" s="93"/>
      <c r="AC63" s="93"/>
      <c r="AD63" s="93"/>
      <c r="AE63" s="93"/>
      <c r="AF63" s="93"/>
      <c r="AG63" s="93"/>
      <c r="AH63" s="93">
        <v>1</v>
      </c>
      <c r="AI63" s="93"/>
      <c r="AJ63" s="106"/>
      <c r="AK63" s="81"/>
    </row>
    <row r="64" spans="2:37" ht="16" customHeight="1">
      <c r="B64" s="96" t="s">
        <v>82</v>
      </c>
      <c r="C64" s="79" t="s">
        <v>121</v>
      </c>
      <c r="D64" s="80">
        <f t="shared" si="23"/>
        <v>120</v>
      </c>
      <c r="E64" s="80">
        <v>40</v>
      </c>
      <c r="F64" s="80"/>
      <c r="G64" s="80">
        <v>40</v>
      </c>
      <c r="H64" s="80"/>
      <c r="I64" s="80"/>
      <c r="J64" s="80"/>
      <c r="K64" s="80"/>
      <c r="L64" s="80">
        <v>40</v>
      </c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1"/>
      <c r="Y64" s="81"/>
      <c r="Z64" s="81">
        <v>1</v>
      </c>
      <c r="AA64" s="81"/>
      <c r="AB64" s="81"/>
      <c r="AC64" s="81"/>
      <c r="AD64" s="81"/>
      <c r="AE64" s="81"/>
      <c r="AF64" s="81"/>
      <c r="AG64" s="81"/>
      <c r="AH64" s="81">
        <v>1</v>
      </c>
      <c r="AI64" s="81"/>
      <c r="AJ64" s="107"/>
      <c r="AK64" s="81"/>
    </row>
    <row r="65" spans="2:37" ht="16" customHeight="1">
      <c r="B65" s="96" t="s">
        <v>82</v>
      </c>
      <c r="C65" s="79" t="s">
        <v>122</v>
      </c>
      <c r="D65" s="80">
        <f t="shared" si="23"/>
        <v>80</v>
      </c>
      <c r="E65" s="80">
        <v>40</v>
      </c>
      <c r="F65" s="80"/>
      <c r="G65" s="80">
        <v>40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1"/>
      <c r="Y65" s="81"/>
      <c r="Z65" s="81">
        <v>1</v>
      </c>
      <c r="AA65" s="81"/>
      <c r="AB65" s="81"/>
      <c r="AC65" s="81"/>
      <c r="AD65" s="81"/>
      <c r="AE65" s="81"/>
      <c r="AF65" s="81"/>
      <c r="AG65" s="81"/>
      <c r="AH65" s="81">
        <v>1</v>
      </c>
      <c r="AI65" s="81"/>
      <c r="AJ65" s="107"/>
      <c r="AK65" s="81"/>
    </row>
    <row r="66" spans="2:37" ht="16" customHeight="1">
      <c r="C66" s="79" t="s">
        <v>28</v>
      </c>
      <c r="D66" s="80">
        <f t="shared" si="23"/>
        <v>400</v>
      </c>
      <c r="E66" s="80">
        <f t="shared" ref="E66:X66" si="24">SUM(E63:E65)</f>
        <v>80</v>
      </c>
      <c r="F66" s="80">
        <f t="shared" si="24"/>
        <v>0</v>
      </c>
      <c r="G66" s="80">
        <f t="shared" si="24"/>
        <v>180</v>
      </c>
      <c r="H66" s="80">
        <f t="shared" si="24"/>
        <v>0</v>
      </c>
      <c r="I66" s="80">
        <f t="shared" si="24"/>
        <v>100</v>
      </c>
      <c r="J66" s="80">
        <f t="shared" si="24"/>
        <v>0</v>
      </c>
      <c r="K66" s="80">
        <f t="shared" si="24"/>
        <v>0</v>
      </c>
      <c r="L66" s="80">
        <f t="shared" si="24"/>
        <v>40</v>
      </c>
      <c r="M66" s="80">
        <f t="shared" si="24"/>
        <v>0</v>
      </c>
      <c r="N66" s="80">
        <f t="shared" si="24"/>
        <v>0</v>
      </c>
      <c r="O66" s="80">
        <f t="shared" si="24"/>
        <v>0</v>
      </c>
      <c r="P66" s="80">
        <f t="shared" si="24"/>
        <v>0</v>
      </c>
      <c r="Q66" s="80">
        <f t="shared" si="24"/>
        <v>0</v>
      </c>
      <c r="R66" s="80">
        <f t="shared" si="24"/>
        <v>0</v>
      </c>
      <c r="S66" s="80">
        <f t="shared" si="24"/>
        <v>0</v>
      </c>
      <c r="T66" s="80">
        <f t="shared" si="24"/>
        <v>0</v>
      </c>
      <c r="U66" s="80">
        <f t="shared" si="24"/>
        <v>0</v>
      </c>
      <c r="V66" s="80">
        <f t="shared" si="24"/>
        <v>0</v>
      </c>
      <c r="W66" s="80">
        <f t="shared" si="24"/>
        <v>0</v>
      </c>
      <c r="X66" s="80">
        <f t="shared" si="24"/>
        <v>0</v>
      </c>
      <c r="Y66" s="80"/>
      <c r="Z66" s="80">
        <f t="shared" ref="Z66:AJ66" si="25">SUM(Z63:Z65)</f>
        <v>3</v>
      </c>
      <c r="AA66" s="80">
        <f t="shared" si="25"/>
        <v>0</v>
      </c>
      <c r="AB66" s="80">
        <f t="shared" si="25"/>
        <v>0</v>
      </c>
      <c r="AC66" s="80">
        <f t="shared" si="25"/>
        <v>0</v>
      </c>
      <c r="AD66" s="80">
        <f t="shared" si="25"/>
        <v>0</v>
      </c>
      <c r="AE66" s="80">
        <f t="shared" si="25"/>
        <v>0</v>
      </c>
      <c r="AF66" s="80">
        <f t="shared" si="25"/>
        <v>0</v>
      </c>
      <c r="AG66" s="80">
        <f t="shared" si="25"/>
        <v>0</v>
      </c>
      <c r="AH66" s="80">
        <f t="shared" si="25"/>
        <v>3</v>
      </c>
      <c r="AI66" s="80">
        <f t="shared" si="25"/>
        <v>0</v>
      </c>
      <c r="AJ66" s="110">
        <f t="shared" si="25"/>
        <v>0</v>
      </c>
      <c r="AK66" s="81"/>
    </row>
    <row r="67" spans="2:37" ht="16" customHeight="1">
      <c r="B67" s="96" t="s">
        <v>82</v>
      </c>
      <c r="C67" s="85" t="s">
        <v>123</v>
      </c>
      <c r="D67" s="100">
        <f t="shared" si="23"/>
        <v>100</v>
      </c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>
        <v>100</v>
      </c>
      <c r="U67" s="100"/>
      <c r="V67" s="100"/>
      <c r="W67" s="100"/>
      <c r="X67" s="93"/>
      <c r="Y67" s="81"/>
      <c r="Z67" s="93"/>
      <c r="AA67" s="93"/>
      <c r="AB67" s="93">
        <v>1</v>
      </c>
      <c r="AC67" s="93"/>
      <c r="AD67" s="93"/>
      <c r="AE67" s="93"/>
      <c r="AF67" s="93"/>
      <c r="AG67" s="93"/>
      <c r="AH67" s="93">
        <v>1</v>
      </c>
      <c r="AI67" s="93"/>
      <c r="AJ67" s="93"/>
      <c r="AK67" s="81"/>
    </row>
    <row r="68" spans="2:37" ht="16" customHeight="1">
      <c r="B68" s="96" t="s">
        <v>82</v>
      </c>
      <c r="C68" s="79" t="s">
        <v>124</v>
      </c>
      <c r="D68" s="80">
        <f t="shared" si="23"/>
        <v>60</v>
      </c>
      <c r="E68" s="80">
        <v>40</v>
      </c>
      <c r="F68" s="80"/>
      <c r="G68" s="80">
        <v>20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1"/>
      <c r="Y68" s="81"/>
      <c r="Z68" s="81">
        <v>1</v>
      </c>
      <c r="AA68" s="81"/>
      <c r="AB68" s="81"/>
      <c r="AC68" s="81"/>
      <c r="AD68" s="81"/>
      <c r="AE68" s="81"/>
      <c r="AF68" s="81"/>
      <c r="AG68" s="81"/>
      <c r="AH68" s="81">
        <v>1</v>
      </c>
      <c r="AI68" s="81"/>
      <c r="AJ68" s="81"/>
      <c r="AK68" s="81"/>
    </row>
    <row r="69" spans="2:37" ht="16" customHeight="1">
      <c r="B69" s="96" t="s">
        <v>82</v>
      </c>
      <c r="C69" s="79" t="s">
        <v>125</v>
      </c>
      <c r="D69" s="80">
        <f t="shared" si="23"/>
        <v>110</v>
      </c>
      <c r="E69" s="80">
        <v>40</v>
      </c>
      <c r="F69" s="80"/>
      <c r="G69" s="80">
        <v>40</v>
      </c>
      <c r="H69" s="80"/>
      <c r="I69" s="80"/>
      <c r="J69" s="80"/>
      <c r="K69" s="80"/>
      <c r="L69" s="80">
        <v>30</v>
      </c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1"/>
      <c r="Y69" s="81"/>
      <c r="Z69" s="81">
        <v>1</v>
      </c>
      <c r="AA69" s="81"/>
      <c r="AB69" s="81"/>
      <c r="AC69" s="81"/>
      <c r="AD69" s="81"/>
      <c r="AE69" s="81"/>
      <c r="AF69" s="81"/>
      <c r="AG69" s="81"/>
      <c r="AH69" s="81">
        <v>1</v>
      </c>
      <c r="AI69" s="81"/>
      <c r="AJ69" s="81"/>
      <c r="AK69" s="81"/>
    </row>
    <row r="70" spans="2:37" ht="16" customHeight="1">
      <c r="B70" s="96" t="s">
        <v>82</v>
      </c>
      <c r="C70" s="79" t="s">
        <v>126</v>
      </c>
      <c r="D70" s="80">
        <f t="shared" si="23"/>
        <v>40</v>
      </c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>
        <f>60-20</f>
        <v>40</v>
      </c>
      <c r="U70" s="80"/>
      <c r="V70" s="80"/>
      <c r="W70" s="80"/>
      <c r="X70" s="81"/>
      <c r="Y70" s="81"/>
      <c r="Z70" s="81"/>
      <c r="AA70" s="81"/>
      <c r="AB70" s="81">
        <v>1</v>
      </c>
      <c r="AC70" s="81"/>
      <c r="AD70" s="81"/>
      <c r="AE70" s="81"/>
      <c r="AF70" s="81"/>
      <c r="AG70" s="81"/>
      <c r="AH70" s="81">
        <v>1</v>
      </c>
      <c r="AI70" s="81"/>
      <c r="AJ70" s="81"/>
      <c r="AK70" s="81"/>
    </row>
    <row r="71" spans="2:37" ht="16" customHeight="1">
      <c r="C71" s="79" t="s">
        <v>127</v>
      </c>
      <c r="D71" s="80">
        <f t="shared" si="23"/>
        <v>40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>
        <v>40</v>
      </c>
      <c r="U71" s="80"/>
      <c r="V71" s="80"/>
      <c r="W71" s="80"/>
      <c r="X71" s="81"/>
      <c r="Y71" s="81"/>
      <c r="Z71" s="81"/>
      <c r="AA71" s="81"/>
      <c r="AB71" s="81">
        <v>1</v>
      </c>
      <c r="AC71" s="81"/>
      <c r="AD71" s="81"/>
      <c r="AE71" s="81"/>
      <c r="AF71" s="81"/>
      <c r="AG71" s="81">
        <v>1</v>
      </c>
      <c r="AH71" s="81"/>
      <c r="AI71" s="81"/>
      <c r="AJ71" s="81"/>
      <c r="AK71" s="81"/>
    </row>
    <row r="72" spans="2:37" ht="16" customHeight="1">
      <c r="B72" s="96" t="s">
        <v>82</v>
      </c>
      <c r="C72" s="79" t="s">
        <v>346</v>
      </c>
      <c r="D72" s="80">
        <f t="shared" si="23"/>
        <v>120</v>
      </c>
      <c r="E72" s="80">
        <v>40</v>
      </c>
      <c r="F72" s="80"/>
      <c r="G72" s="80">
        <v>80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1"/>
      <c r="Y72" s="81"/>
      <c r="Z72" s="81">
        <v>1</v>
      </c>
      <c r="AA72" s="81"/>
      <c r="AB72" s="81"/>
      <c r="AC72" s="81"/>
      <c r="AD72" s="81"/>
      <c r="AE72" s="81"/>
      <c r="AF72" s="81"/>
      <c r="AG72" s="81"/>
      <c r="AH72" s="81">
        <v>1</v>
      </c>
      <c r="AI72" s="81"/>
      <c r="AJ72" s="81"/>
      <c r="AK72" s="81"/>
    </row>
    <row r="73" spans="2:37" ht="16" customHeight="1">
      <c r="C73" s="79" t="s">
        <v>29</v>
      </c>
      <c r="D73" s="80">
        <f t="shared" si="23"/>
        <v>470</v>
      </c>
      <c r="E73" s="80">
        <f t="shared" ref="E73:AJ73" si="26">SUM(E67:E72)</f>
        <v>120</v>
      </c>
      <c r="F73" s="80">
        <f t="shared" si="26"/>
        <v>0</v>
      </c>
      <c r="G73" s="80">
        <f t="shared" si="26"/>
        <v>140</v>
      </c>
      <c r="H73" s="80">
        <f t="shared" si="26"/>
        <v>0</v>
      </c>
      <c r="I73" s="80">
        <f t="shared" si="26"/>
        <v>0</v>
      </c>
      <c r="J73" s="80">
        <f t="shared" si="26"/>
        <v>0</v>
      </c>
      <c r="K73" s="80">
        <f t="shared" si="26"/>
        <v>0</v>
      </c>
      <c r="L73" s="80">
        <f t="shared" si="26"/>
        <v>30</v>
      </c>
      <c r="M73" s="80">
        <f t="shared" si="26"/>
        <v>0</v>
      </c>
      <c r="N73" s="80">
        <f t="shared" si="26"/>
        <v>0</v>
      </c>
      <c r="O73" s="80">
        <f t="shared" si="26"/>
        <v>0</v>
      </c>
      <c r="P73" s="80">
        <f t="shared" si="26"/>
        <v>0</v>
      </c>
      <c r="Q73" s="80">
        <f t="shared" si="26"/>
        <v>0</v>
      </c>
      <c r="R73" s="80">
        <f t="shared" si="26"/>
        <v>0</v>
      </c>
      <c r="S73" s="80">
        <f t="shared" si="26"/>
        <v>0</v>
      </c>
      <c r="T73" s="80">
        <f t="shared" si="26"/>
        <v>180</v>
      </c>
      <c r="U73" s="80">
        <f t="shared" si="26"/>
        <v>0</v>
      </c>
      <c r="V73" s="80">
        <f t="shared" si="26"/>
        <v>0</v>
      </c>
      <c r="W73" s="80">
        <f t="shared" si="26"/>
        <v>0</v>
      </c>
      <c r="X73" s="80">
        <f t="shared" si="26"/>
        <v>0</v>
      </c>
      <c r="Y73" s="80">
        <f t="shared" si="26"/>
        <v>0</v>
      </c>
      <c r="Z73" s="80">
        <f t="shared" si="26"/>
        <v>3</v>
      </c>
      <c r="AA73" s="80">
        <f t="shared" si="26"/>
        <v>0</v>
      </c>
      <c r="AB73" s="80">
        <f t="shared" si="26"/>
        <v>3</v>
      </c>
      <c r="AC73" s="80">
        <f t="shared" si="26"/>
        <v>0</v>
      </c>
      <c r="AD73" s="80">
        <f t="shared" si="26"/>
        <v>0</v>
      </c>
      <c r="AE73" s="80">
        <f t="shared" si="26"/>
        <v>0</v>
      </c>
      <c r="AF73" s="80">
        <f t="shared" si="26"/>
        <v>0</v>
      </c>
      <c r="AG73" s="80">
        <f t="shared" si="26"/>
        <v>1</v>
      </c>
      <c r="AH73" s="80">
        <f t="shared" si="26"/>
        <v>5</v>
      </c>
      <c r="AI73" s="80">
        <f t="shared" si="26"/>
        <v>0</v>
      </c>
      <c r="AJ73" s="80">
        <f t="shared" si="26"/>
        <v>0</v>
      </c>
      <c r="AK73" s="81"/>
    </row>
    <row r="74" spans="2:37" ht="16" customHeight="1">
      <c r="B74" s="96" t="s">
        <v>82</v>
      </c>
      <c r="C74" s="85" t="s">
        <v>128</v>
      </c>
      <c r="D74" s="111">
        <f t="shared" si="23"/>
        <v>160</v>
      </c>
      <c r="E74" s="100">
        <v>40</v>
      </c>
      <c r="F74" s="100"/>
      <c r="G74" s="100">
        <v>120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93"/>
      <c r="Y74" s="81"/>
      <c r="Z74" s="93">
        <v>1</v>
      </c>
      <c r="AA74" s="93"/>
      <c r="AB74" s="93"/>
      <c r="AC74" s="93"/>
      <c r="AD74" s="93"/>
      <c r="AE74" s="93"/>
      <c r="AF74" s="93"/>
      <c r="AG74" s="93"/>
      <c r="AH74" s="93">
        <v>1</v>
      </c>
      <c r="AI74" s="93"/>
      <c r="AJ74" s="93"/>
      <c r="AK74" s="81"/>
    </row>
    <row r="75" spans="2:37" ht="16" customHeight="1">
      <c r="B75" s="96"/>
      <c r="C75" s="79" t="s">
        <v>129</v>
      </c>
      <c r="D75" s="80">
        <f t="shared" si="23"/>
        <v>40</v>
      </c>
      <c r="E75" s="80">
        <v>40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1"/>
      <c r="Y75" s="81"/>
      <c r="Z75" s="81">
        <v>1</v>
      </c>
      <c r="AA75" s="81"/>
      <c r="AB75" s="81"/>
      <c r="AC75" s="81"/>
      <c r="AD75" s="81"/>
      <c r="AE75" s="81"/>
      <c r="AF75" s="81"/>
      <c r="AG75" s="81"/>
      <c r="AH75" s="81">
        <v>1</v>
      </c>
      <c r="AI75" s="81"/>
      <c r="AJ75" s="81"/>
      <c r="AK75" s="81"/>
    </row>
    <row r="76" spans="2:37" ht="16" customHeight="1">
      <c r="B76" s="96" t="s">
        <v>385</v>
      </c>
      <c r="C76" s="79" t="s">
        <v>130</v>
      </c>
      <c r="D76" s="80">
        <f t="shared" si="23"/>
        <v>40</v>
      </c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>
        <v>40</v>
      </c>
      <c r="U76" s="80"/>
      <c r="V76" s="80"/>
      <c r="W76" s="80"/>
      <c r="X76" s="81"/>
      <c r="Y76" s="81"/>
      <c r="Z76" s="81"/>
      <c r="AA76" s="81"/>
      <c r="AB76" s="81">
        <v>1</v>
      </c>
      <c r="AC76" s="81"/>
      <c r="AD76" s="81"/>
      <c r="AE76" s="81"/>
      <c r="AF76" s="81"/>
      <c r="AG76" s="81"/>
      <c r="AH76" s="81">
        <v>1</v>
      </c>
      <c r="AI76" s="81"/>
      <c r="AJ76" s="81"/>
      <c r="AK76" s="81"/>
    </row>
    <row r="77" spans="2:37" ht="16" customHeight="1">
      <c r="B77" s="96" t="s">
        <v>82</v>
      </c>
      <c r="C77" s="79" t="s">
        <v>131</v>
      </c>
      <c r="D77" s="80">
        <f t="shared" si="23"/>
        <v>120</v>
      </c>
      <c r="E77" s="80">
        <v>40</v>
      </c>
      <c r="F77" s="80"/>
      <c r="G77" s="80">
        <v>40</v>
      </c>
      <c r="H77" s="80"/>
      <c r="I77" s="80"/>
      <c r="J77" s="80"/>
      <c r="K77" s="80">
        <v>40</v>
      </c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1"/>
      <c r="Y77" s="81"/>
      <c r="Z77" s="81">
        <v>1</v>
      </c>
      <c r="AA77" s="81"/>
      <c r="AB77" s="81"/>
      <c r="AC77" s="81"/>
      <c r="AD77" s="81"/>
      <c r="AE77" s="81"/>
      <c r="AF77" s="81"/>
      <c r="AG77" s="81"/>
      <c r="AH77" s="81">
        <v>1</v>
      </c>
      <c r="AI77" s="81"/>
      <c r="AJ77" s="81"/>
      <c r="AK77" s="81"/>
    </row>
    <row r="78" spans="2:37" ht="16" customHeight="1">
      <c r="C78" s="79" t="s">
        <v>30</v>
      </c>
      <c r="D78" s="80">
        <f>SUM(E78:X78)</f>
        <v>360</v>
      </c>
      <c r="E78" s="80">
        <f t="shared" ref="E78:X78" si="27">SUM(E74:E77)</f>
        <v>120</v>
      </c>
      <c r="F78" s="80">
        <f t="shared" si="27"/>
        <v>0</v>
      </c>
      <c r="G78" s="80">
        <f t="shared" si="27"/>
        <v>160</v>
      </c>
      <c r="H78" s="80">
        <f t="shared" si="27"/>
        <v>0</v>
      </c>
      <c r="I78" s="80">
        <f t="shared" si="27"/>
        <v>0</v>
      </c>
      <c r="J78" s="80">
        <f t="shared" si="27"/>
        <v>0</v>
      </c>
      <c r="K78" s="80">
        <f t="shared" si="27"/>
        <v>40</v>
      </c>
      <c r="L78" s="80">
        <f t="shared" si="27"/>
        <v>0</v>
      </c>
      <c r="M78" s="80">
        <f t="shared" si="27"/>
        <v>0</v>
      </c>
      <c r="N78" s="80">
        <f t="shared" si="27"/>
        <v>0</v>
      </c>
      <c r="O78" s="80">
        <f t="shared" si="27"/>
        <v>0</v>
      </c>
      <c r="P78" s="80">
        <f t="shared" si="27"/>
        <v>0</v>
      </c>
      <c r="Q78" s="80">
        <f t="shared" si="27"/>
        <v>0</v>
      </c>
      <c r="R78" s="80">
        <f t="shared" si="27"/>
        <v>0</v>
      </c>
      <c r="S78" s="80">
        <f t="shared" si="27"/>
        <v>0</v>
      </c>
      <c r="T78" s="80">
        <f t="shared" si="27"/>
        <v>40</v>
      </c>
      <c r="U78" s="80">
        <f t="shared" si="27"/>
        <v>0</v>
      </c>
      <c r="V78" s="80">
        <f t="shared" si="27"/>
        <v>0</v>
      </c>
      <c r="W78" s="80">
        <f t="shared" si="27"/>
        <v>0</v>
      </c>
      <c r="X78" s="80">
        <f t="shared" si="27"/>
        <v>0</v>
      </c>
      <c r="Y78" s="80"/>
      <c r="Z78" s="80">
        <f t="shared" ref="Z78:AJ78" si="28">SUM(Z74:Z77)</f>
        <v>3</v>
      </c>
      <c r="AA78" s="80">
        <f t="shared" si="28"/>
        <v>0</v>
      </c>
      <c r="AB78" s="80">
        <f t="shared" si="28"/>
        <v>1</v>
      </c>
      <c r="AC78" s="80">
        <f t="shared" si="28"/>
        <v>0</v>
      </c>
      <c r="AD78" s="80">
        <f t="shared" si="28"/>
        <v>0</v>
      </c>
      <c r="AE78" s="80">
        <f t="shared" si="28"/>
        <v>0</v>
      </c>
      <c r="AF78" s="80">
        <f t="shared" si="28"/>
        <v>0</v>
      </c>
      <c r="AG78" s="80">
        <f t="shared" si="28"/>
        <v>0</v>
      </c>
      <c r="AH78" s="80">
        <f t="shared" si="28"/>
        <v>4</v>
      </c>
      <c r="AI78" s="80">
        <f t="shared" si="28"/>
        <v>0</v>
      </c>
      <c r="AJ78" s="80">
        <f t="shared" si="28"/>
        <v>0</v>
      </c>
      <c r="AK78" s="81"/>
    </row>
    <row r="79" spans="2:37" ht="16" customHeight="1">
      <c r="B79" s="96" t="s">
        <v>82</v>
      </c>
      <c r="C79" s="113" t="s">
        <v>132</v>
      </c>
      <c r="D79" s="100">
        <f t="shared" ref="D79:D87" si="29">SUM(E79:X79)</f>
        <v>120</v>
      </c>
      <c r="E79" s="100">
        <f>80-80</f>
        <v>0</v>
      </c>
      <c r="F79" s="100"/>
      <c r="G79" s="100">
        <f>120-120</f>
        <v>0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>
        <v>80</v>
      </c>
      <c r="V79" s="100">
        <v>40</v>
      </c>
      <c r="W79" s="100"/>
      <c r="X79" s="93"/>
      <c r="Y79" s="107"/>
      <c r="Z79" s="93"/>
      <c r="AA79" s="93"/>
      <c r="AB79" s="93"/>
      <c r="AC79" s="114"/>
      <c r="AD79" s="114">
        <v>1</v>
      </c>
      <c r="AE79" s="93"/>
      <c r="AF79" s="93"/>
      <c r="AG79" s="93"/>
      <c r="AH79" s="93">
        <v>1</v>
      </c>
      <c r="AI79" s="93"/>
      <c r="AJ79" s="106"/>
      <c r="AK79" s="81"/>
    </row>
    <row r="80" spans="2:37" ht="16" customHeight="1">
      <c r="B80" s="96" t="s">
        <v>82</v>
      </c>
      <c r="C80" s="79" t="s">
        <v>133</v>
      </c>
      <c r="D80" s="80">
        <f t="shared" si="29"/>
        <v>200</v>
      </c>
      <c r="E80" s="80">
        <v>120</v>
      </c>
      <c r="F80" s="80"/>
      <c r="G80" s="80">
        <v>80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1"/>
      <c r="Y80" s="81"/>
      <c r="Z80" s="81">
        <v>1</v>
      </c>
      <c r="AA80" s="81"/>
      <c r="AB80" s="81"/>
      <c r="AC80" s="81"/>
      <c r="AD80" s="81"/>
      <c r="AE80" s="81"/>
      <c r="AF80" s="81"/>
      <c r="AG80" s="81"/>
      <c r="AH80" s="81">
        <v>1</v>
      </c>
      <c r="AI80" s="81"/>
      <c r="AJ80" s="107"/>
      <c r="AK80" s="81"/>
    </row>
    <row r="81" spans="2:37" ht="16" customHeight="1">
      <c r="B81" s="96" t="s">
        <v>82</v>
      </c>
      <c r="C81" s="79" t="s">
        <v>134</v>
      </c>
      <c r="D81" s="80">
        <f t="shared" si="29"/>
        <v>60</v>
      </c>
      <c r="E81" s="80">
        <v>40</v>
      </c>
      <c r="F81" s="80">
        <v>20</v>
      </c>
      <c r="G81" s="80">
        <v>0</v>
      </c>
      <c r="H81" s="80"/>
      <c r="I81" s="80"/>
      <c r="J81" s="80"/>
      <c r="K81" s="80"/>
      <c r="L81" s="80"/>
      <c r="M81" s="80"/>
      <c r="N81" s="80">
        <v>0</v>
      </c>
      <c r="O81" s="80"/>
      <c r="P81" s="80"/>
      <c r="Q81" s="80"/>
      <c r="R81" s="80"/>
      <c r="S81" s="80"/>
      <c r="T81" s="80"/>
      <c r="U81" s="80"/>
      <c r="V81" s="80"/>
      <c r="W81" s="80"/>
      <c r="X81" s="81"/>
      <c r="Y81" s="81"/>
      <c r="Z81" s="81">
        <v>1</v>
      </c>
      <c r="AA81" s="81"/>
      <c r="AB81" s="81"/>
      <c r="AC81" s="81"/>
      <c r="AD81" s="81"/>
      <c r="AE81" s="81"/>
      <c r="AF81" s="81"/>
      <c r="AG81" s="81"/>
      <c r="AH81" s="81">
        <v>1</v>
      </c>
      <c r="AI81" s="81"/>
      <c r="AJ81" s="107"/>
      <c r="AK81" s="81"/>
    </row>
    <row r="82" spans="2:37" ht="16" customHeight="1">
      <c r="B82" s="96" t="s">
        <v>82</v>
      </c>
      <c r="C82" s="79" t="s">
        <v>135</v>
      </c>
      <c r="D82" s="80">
        <f t="shared" si="29"/>
        <v>40</v>
      </c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>
        <v>40</v>
      </c>
      <c r="U82" s="80"/>
      <c r="V82" s="80"/>
      <c r="W82" s="80"/>
      <c r="X82" s="81"/>
      <c r="Y82" s="81"/>
      <c r="Z82" s="81"/>
      <c r="AA82" s="81"/>
      <c r="AB82" s="81">
        <v>1</v>
      </c>
      <c r="AC82" s="81"/>
      <c r="AD82" s="81"/>
      <c r="AE82" s="81"/>
      <c r="AF82" s="81"/>
      <c r="AG82" s="81">
        <v>1</v>
      </c>
      <c r="AH82" s="81"/>
      <c r="AI82" s="81"/>
      <c r="AJ82" s="107"/>
      <c r="AK82" s="81"/>
    </row>
    <row r="83" spans="2:37" ht="16" customHeight="1">
      <c r="B83" s="96" t="s">
        <v>82</v>
      </c>
      <c r="C83" s="79" t="s">
        <v>136</v>
      </c>
      <c r="D83" s="80">
        <f t="shared" si="29"/>
        <v>80</v>
      </c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>
        <v>80</v>
      </c>
      <c r="U83" s="80"/>
      <c r="V83" s="80"/>
      <c r="W83" s="80"/>
      <c r="X83" s="81"/>
      <c r="Y83" s="81"/>
      <c r="Z83" s="81"/>
      <c r="AA83" s="81"/>
      <c r="AB83" s="81">
        <v>1</v>
      </c>
      <c r="AC83" s="81"/>
      <c r="AD83" s="81"/>
      <c r="AE83" s="81"/>
      <c r="AF83" s="81"/>
      <c r="AG83" s="81"/>
      <c r="AH83" s="81">
        <v>1</v>
      </c>
      <c r="AI83" s="81"/>
      <c r="AJ83" s="107"/>
      <c r="AK83" s="81"/>
    </row>
    <row r="84" spans="2:37" ht="16" customHeight="1">
      <c r="B84" s="96" t="s">
        <v>82</v>
      </c>
      <c r="C84" s="79" t="s">
        <v>137</v>
      </c>
      <c r="D84" s="80">
        <f t="shared" si="29"/>
        <v>40</v>
      </c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>
        <v>40</v>
      </c>
      <c r="U84" s="80"/>
      <c r="V84" s="80"/>
      <c r="W84" s="80"/>
      <c r="X84" s="81"/>
      <c r="Y84" s="81"/>
      <c r="Z84" s="81"/>
      <c r="AA84" s="81"/>
      <c r="AB84" s="81">
        <v>1</v>
      </c>
      <c r="AC84" s="81"/>
      <c r="AD84" s="81"/>
      <c r="AE84" s="81"/>
      <c r="AF84" s="81"/>
      <c r="AG84" s="81">
        <v>1</v>
      </c>
      <c r="AH84" s="81"/>
      <c r="AI84" s="81"/>
      <c r="AJ84" s="107"/>
      <c r="AK84" s="81"/>
    </row>
    <row r="85" spans="2:37" ht="16" customHeight="1">
      <c r="B85" s="96" t="s">
        <v>82</v>
      </c>
      <c r="C85" s="79" t="s">
        <v>138</v>
      </c>
      <c r="D85" s="80">
        <f t="shared" si="29"/>
        <v>80</v>
      </c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>
        <v>80</v>
      </c>
      <c r="U85" s="80"/>
      <c r="V85" s="80"/>
      <c r="W85" s="80"/>
      <c r="X85" s="81"/>
      <c r="Y85" s="81"/>
      <c r="Z85" s="81"/>
      <c r="AA85" s="81"/>
      <c r="AB85" s="81">
        <v>1</v>
      </c>
      <c r="AC85" s="81"/>
      <c r="AD85" s="81"/>
      <c r="AE85" s="81"/>
      <c r="AF85" s="81"/>
      <c r="AG85" s="81"/>
      <c r="AH85" s="81">
        <v>1</v>
      </c>
      <c r="AI85" s="81"/>
      <c r="AJ85" s="107"/>
      <c r="AK85" s="81"/>
    </row>
    <row r="86" spans="2:37" ht="16" customHeight="1">
      <c r="B86" s="96"/>
      <c r="C86" s="79" t="s">
        <v>320</v>
      </c>
      <c r="D86" s="80">
        <f t="shared" si="29"/>
        <v>40</v>
      </c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>
        <v>40</v>
      </c>
      <c r="U86" s="80"/>
      <c r="V86" s="80"/>
      <c r="W86" s="80"/>
      <c r="X86" s="81"/>
      <c r="Y86" s="81"/>
      <c r="Z86" s="81"/>
      <c r="AA86" s="81"/>
      <c r="AB86" s="81">
        <v>1</v>
      </c>
      <c r="AC86" s="81"/>
      <c r="AD86" s="81"/>
      <c r="AE86" s="81"/>
      <c r="AF86" s="81"/>
      <c r="AG86" s="81">
        <v>1</v>
      </c>
      <c r="AH86" s="81"/>
      <c r="AI86" s="81"/>
      <c r="AJ86" s="107"/>
      <c r="AK86" s="81"/>
    </row>
    <row r="87" spans="2:37" ht="16" customHeight="1">
      <c r="B87" s="96" t="s">
        <v>368</v>
      </c>
      <c r="C87" s="79" t="s">
        <v>356</v>
      </c>
      <c r="D87" s="80">
        <f t="shared" si="29"/>
        <v>80</v>
      </c>
      <c r="E87" s="80"/>
      <c r="F87" s="80"/>
      <c r="G87" s="80">
        <v>80</v>
      </c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1"/>
      <c r="Y87" s="81"/>
      <c r="Z87" s="81">
        <v>1</v>
      </c>
      <c r="AA87" s="81"/>
      <c r="AB87" s="81"/>
      <c r="AC87" s="81"/>
      <c r="AD87" s="81"/>
      <c r="AE87" s="81"/>
      <c r="AF87" s="81"/>
      <c r="AG87" s="81"/>
      <c r="AH87" s="81">
        <v>1</v>
      </c>
      <c r="AI87" s="81"/>
      <c r="AJ87" s="81"/>
      <c r="AK87" s="81"/>
    </row>
    <row r="88" spans="2:37" ht="16" customHeight="1">
      <c r="B88" s="96"/>
      <c r="C88" s="79" t="s">
        <v>392</v>
      </c>
      <c r="D88" s="80">
        <f t="shared" ref="D88" si="30">SUM(E88:X88)</f>
        <v>40</v>
      </c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>
        <v>40</v>
      </c>
      <c r="U88" s="80"/>
      <c r="V88" s="80"/>
      <c r="W88" s="80"/>
      <c r="X88" s="81"/>
      <c r="Y88" s="81"/>
      <c r="Z88" s="81"/>
      <c r="AA88" s="81"/>
      <c r="AB88" s="81">
        <v>1</v>
      </c>
      <c r="AC88" s="81"/>
      <c r="AD88" s="81"/>
      <c r="AE88" s="81"/>
      <c r="AF88" s="81"/>
      <c r="AG88" s="81"/>
      <c r="AH88" s="81">
        <v>1</v>
      </c>
      <c r="AI88" s="81"/>
      <c r="AJ88" s="81"/>
      <c r="AK88" s="81"/>
    </row>
    <row r="89" spans="2:37" ht="16" customHeight="1">
      <c r="C89" s="79" t="s">
        <v>31</v>
      </c>
      <c r="D89" s="80">
        <f>SUM(E89:X89)</f>
        <v>780</v>
      </c>
      <c r="E89" s="80">
        <f t="shared" ref="E89:X89" si="31">SUM(E79:E88)</f>
        <v>160</v>
      </c>
      <c r="F89" s="80">
        <f t="shared" si="31"/>
        <v>20</v>
      </c>
      <c r="G89" s="80">
        <f t="shared" si="31"/>
        <v>160</v>
      </c>
      <c r="H89" s="80">
        <f t="shared" si="31"/>
        <v>0</v>
      </c>
      <c r="I89" s="80">
        <f t="shared" si="31"/>
        <v>0</v>
      </c>
      <c r="J89" s="80">
        <f t="shared" si="31"/>
        <v>0</v>
      </c>
      <c r="K89" s="80">
        <f t="shared" si="31"/>
        <v>0</v>
      </c>
      <c r="L89" s="80">
        <f t="shared" si="31"/>
        <v>0</v>
      </c>
      <c r="M89" s="80">
        <f t="shared" si="31"/>
        <v>0</v>
      </c>
      <c r="N89" s="80">
        <f t="shared" si="31"/>
        <v>0</v>
      </c>
      <c r="O89" s="80">
        <f t="shared" si="31"/>
        <v>0</v>
      </c>
      <c r="P89" s="80">
        <f t="shared" si="31"/>
        <v>0</v>
      </c>
      <c r="Q89" s="80">
        <f t="shared" si="31"/>
        <v>0</v>
      </c>
      <c r="R89" s="80">
        <f t="shared" si="31"/>
        <v>0</v>
      </c>
      <c r="S89" s="80">
        <f t="shared" si="31"/>
        <v>0</v>
      </c>
      <c r="T89" s="80">
        <f t="shared" si="31"/>
        <v>320</v>
      </c>
      <c r="U89" s="80">
        <f t="shared" si="31"/>
        <v>80</v>
      </c>
      <c r="V89" s="80">
        <f t="shared" si="31"/>
        <v>40</v>
      </c>
      <c r="W89" s="80">
        <f t="shared" si="31"/>
        <v>0</v>
      </c>
      <c r="X89" s="80">
        <f t="shared" si="31"/>
        <v>0</v>
      </c>
      <c r="Y89" s="80"/>
      <c r="Z89" s="80">
        <f t="shared" ref="Z89:AJ89" si="32">SUM(Z79:Z88)</f>
        <v>3</v>
      </c>
      <c r="AA89" s="80">
        <f t="shared" si="32"/>
        <v>0</v>
      </c>
      <c r="AB89" s="80">
        <f t="shared" si="32"/>
        <v>6</v>
      </c>
      <c r="AC89" s="80">
        <f t="shared" si="32"/>
        <v>0</v>
      </c>
      <c r="AD89" s="115">
        <f t="shared" si="32"/>
        <v>1</v>
      </c>
      <c r="AE89" s="80">
        <f t="shared" si="32"/>
        <v>0</v>
      </c>
      <c r="AF89" s="80">
        <f t="shared" si="32"/>
        <v>0</v>
      </c>
      <c r="AG89" s="80">
        <f t="shared" si="32"/>
        <v>3</v>
      </c>
      <c r="AH89" s="80">
        <f t="shared" si="32"/>
        <v>7</v>
      </c>
      <c r="AI89" s="80">
        <f t="shared" si="32"/>
        <v>0</v>
      </c>
      <c r="AJ89" s="80">
        <f t="shared" si="32"/>
        <v>0</v>
      </c>
      <c r="AK89" s="81"/>
    </row>
    <row r="90" spans="2:37" ht="16" customHeight="1">
      <c r="B90" s="96" t="s">
        <v>82</v>
      </c>
      <c r="C90" s="85" t="s">
        <v>139</v>
      </c>
      <c r="D90" s="100">
        <f t="shared" ref="D90:D104" si="33">SUM(E90:X90)</f>
        <v>160</v>
      </c>
      <c r="E90" s="100">
        <v>80</v>
      </c>
      <c r="F90" s="100"/>
      <c r="G90" s="100">
        <v>80</v>
      </c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93"/>
      <c r="Y90" s="81"/>
      <c r="Z90" s="93">
        <v>1</v>
      </c>
      <c r="AA90" s="93"/>
      <c r="AB90" s="93"/>
      <c r="AC90" s="93"/>
      <c r="AD90" s="93"/>
      <c r="AE90" s="93"/>
      <c r="AF90" s="93"/>
      <c r="AG90" s="93"/>
      <c r="AH90" s="93">
        <v>1</v>
      </c>
      <c r="AI90" s="93"/>
      <c r="AJ90" s="93"/>
      <c r="AK90" s="81"/>
    </row>
    <row r="91" spans="2:37" ht="16" customHeight="1">
      <c r="B91" s="96" t="s">
        <v>381</v>
      </c>
      <c r="C91" s="79" t="s">
        <v>140</v>
      </c>
      <c r="D91" s="80">
        <f t="shared" si="33"/>
        <v>110</v>
      </c>
      <c r="E91" s="80">
        <v>40</v>
      </c>
      <c r="F91" s="80">
        <v>70</v>
      </c>
      <c r="G91" s="80"/>
      <c r="H91" s="80"/>
      <c r="I91" s="80"/>
      <c r="J91" s="80"/>
      <c r="K91" s="80"/>
      <c r="L91" s="80">
        <v>0</v>
      </c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1"/>
      <c r="Y91" s="81"/>
      <c r="Z91" s="81">
        <v>1</v>
      </c>
      <c r="AA91" s="81"/>
      <c r="AB91" s="81"/>
      <c r="AC91" s="81"/>
      <c r="AD91" s="81"/>
      <c r="AE91" s="81"/>
      <c r="AF91" s="81"/>
      <c r="AG91" s="81"/>
      <c r="AH91" s="81">
        <v>1</v>
      </c>
      <c r="AI91" s="81"/>
      <c r="AJ91" s="81"/>
      <c r="AK91" s="81"/>
    </row>
    <row r="92" spans="2:37" ht="16" customHeight="1">
      <c r="C92" s="79" t="s">
        <v>141</v>
      </c>
      <c r="D92" s="80">
        <f t="shared" si="33"/>
        <v>40</v>
      </c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>
        <v>40</v>
      </c>
      <c r="U92" s="80"/>
      <c r="V92" s="80"/>
      <c r="W92" s="80"/>
      <c r="X92" s="81"/>
      <c r="Y92" s="81"/>
      <c r="Z92" s="81"/>
      <c r="AA92" s="81"/>
      <c r="AB92" s="81">
        <v>1</v>
      </c>
      <c r="AC92" s="81"/>
      <c r="AD92" s="81"/>
      <c r="AE92" s="81"/>
      <c r="AF92" s="81"/>
      <c r="AG92" s="81">
        <v>1</v>
      </c>
      <c r="AH92" s="81"/>
      <c r="AI92" s="81"/>
      <c r="AJ92" s="81"/>
      <c r="AK92" s="81"/>
    </row>
    <row r="93" spans="2:37" ht="16" customHeight="1">
      <c r="B93" s="96" t="s">
        <v>82</v>
      </c>
      <c r="C93" s="79" t="s">
        <v>142</v>
      </c>
      <c r="D93" s="80">
        <f t="shared" si="33"/>
        <v>40</v>
      </c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>
        <v>40</v>
      </c>
      <c r="U93" s="80"/>
      <c r="V93" s="80"/>
      <c r="W93" s="80"/>
      <c r="X93" s="81"/>
      <c r="Y93" s="81"/>
      <c r="Z93" s="81"/>
      <c r="AA93" s="81"/>
      <c r="AB93" s="81">
        <v>1</v>
      </c>
      <c r="AC93" s="81"/>
      <c r="AD93" s="81"/>
      <c r="AE93" s="81"/>
      <c r="AF93" s="81"/>
      <c r="AG93" s="81"/>
      <c r="AH93" s="81">
        <v>1</v>
      </c>
      <c r="AI93" s="81"/>
      <c r="AJ93" s="81"/>
      <c r="AK93" s="81"/>
    </row>
    <row r="94" spans="2:37" ht="16" customHeight="1">
      <c r="C94" s="79" t="s">
        <v>143</v>
      </c>
      <c r="D94" s="80">
        <f t="shared" si="33"/>
        <v>40</v>
      </c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>
        <v>40</v>
      </c>
      <c r="U94" s="80"/>
      <c r="V94" s="80"/>
      <c r="W94" s="80"/>
      <c r="X94" s="81"/>
      <c r="Y94" s="81"/>
      <c r="Z94" s="81"/>
      <c r="AA94" s="81"/>
      <c r="AB94" s="81">
        <v>1</v>
      </c>
      <c r="AC94" s="81"/>
      <c r="AD94" s="81"/>
      <c r="AE94" s="81"/>
      <c r="AF94" s="81"/>
      <c r="AG94" s="81">
        <v>1</v>
      </c>
      <c r="AH94" s="81"/>
      <c r="AI94" s="81"/>
      <c r="AJ94" s="81"/>
      <c r="AK94" s="81"/>
    </row>
    <row r="95" spans="2:37" ht="16" customHeight="1">
      <c r="B95" s="96" t="s">
        <v>82</v>
      </c>
      <c r="C95" s="79" t="s">
        <v>144</v>
      </c>
      <c r="D95" s="80">
        <f t="shared" ref="D95" si="34">SUM(E95:X95)</f>
        <v>120</v>
      </c>
      <c r="E95" s="80"/>
      <c r="F95" s="80"/>
      <c r="G95" s="80"/>
      <c r="H95" s="80"/>
      <c r="I95" s="80"/>
      <c r="J95" s="80"/>
      <c r="K95" s="80"/>
      <c r="L95" s="80">
        <v>120</v>
      </c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1"/>
      <c r="Y95" s="81"/>
      <c r="Z95" s="81">
        <v>1</v>
      </c>
      <c r="AA95" s="81"/>
      <c r="AB95" s="81"/>
      <c r="AC95" s="81"/>
      <c r="AD95" s="81"/>
      <c r="AE95" s="81"/>
      <c r="AF95" s="81"/>
      <c r="AG95" s="81"/>
      <c r="AH95" s="81">
        <v>1</v>
      </c>
      <c r="AI95" s="81"/>
      <c r="AJ95" s="81"/>
      <c r="AK95" s="81"/>
    </row>
    <row r="96" spans="2:37" ht="16" customHeight="1">
      <c r="B96" s="96"/>
      <c r="C96" s="79" t="s">
        <v>403</v>
      </c>
      <c r="D96" s="80">
        <f t="shared" si="33"/>
        <v>120</v>
      </c>
      <c r="E96" s="77">
        <v>40</v>
      </c>
      <c r="F96" s="80"/>
      <c r="G96" s="80">
        <v>80</v>
      </c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1"/>
      <c r="Y96" s="81"/>
      <c r="Z96" s="81">
        <v>1</v>
      </c>
      <c r="AA96" s="81"/>
      <c r="AB96" s="81"/>
      <c r="AC96" s="81"/>
      <c r="AD96" s="81"/>
      <c r="AE96" s="81"/>
      <c r="AF96" s="81"/>
      <c r="AG96" s="81"/>
      <c r="AH96" s="81">
        <v>1</v>
      </c>
      <c r="AI96" s="81"/>
      <c r="AJ96" s="81"/>
      <c r="AK96" s="81"/>
    </row>
    <row r="97" spans="1:37" ht="16" customHeight="1">
      <c r="C97" s="79" t="s">
        <v>32</v>
      </c>
      <c r="D97" s="80">
        <f t="shared" si="33"/>
        <v>630</v>
      </c>
      <c r="E97" s="80">
        <f t="shared" ref="E97:X97" si="35">SUM(E90:E96)</f>
        <v>160</v>
      </c>
      <c r="F97" s="80">
        <f t="shared" si="35"/>
        <v>70</v>
      </c>
      <c r="G97" s="80">
        <f t="shared" si="35"/>
        <v>160</v>
      </c>
      <c r="H97" s="80">
        <f t="shared" si="35"/>
        <v>0</v>
      </c>
      <c r="I97" s="80">
        <f t="shared" si="35"/>
        <v>0</v>
      </c>
      <c r="J97" s="80">
        <f t="shared" si="35"/>
        <v>0</v>
      </c>
      <c r="K97" s="80">
        <f t="shared" si="35"/>
        <v>0</v>
      </c>
      <c r="L97" s="80">
        <f t="shared" si="35"/>
        <v>120</v>
      </c>
      <c r="M97" s="80">
        <f t="shared" si="35"/>
        <v>0</v>
      </c>
      <c r="N97" s="80">
        <f t="shared" si="35"/>
        <v>0</v>
      </c>
      <c r="O97" s="80">
        <f t="shared" si="35"/>
        <v>0</v>
      </c>
      <c r="P97" s="80">
        <f t="shared" si="35"/>
        <v>0</v>
      </c>
      <c r="Q97" s="80">
        <f t="shared" si="35"/>
        <v>0</v>
      </c>
      <c r="R97" s="80">
        <f t="shared" si="35"/>
        <v>0</v>
      </c>
      <c r="S97" s="80">
        <f t="shared" si="35"/>
        <v>0</v>
      </c>
      <c r="T97" s="80">
        <f t="shared" si="35"/>
        <v>120</v>
      </c>
      <c r="U97" s="80">
        <f t="shared" si="35"/>
        <v>0</v>
      </c>
      <c r="V97" s="80">
        <f t="shared" si="35"/>
        <v>0</v>
      </c>
      <c r="W97" s="80">
        <f t="shared" si="35"/>
        <v>0</v>
      </c>
      <c r="X97" s="80">
        <f t="shared" si="35"/>
        <v>0</v>
      </c>
      <c r="Y97" s="80"/>
      <c r="Z97" s="80">
        <f t="shared" ref="Z97:AJ97" si="36">SUM(Z90:Z96)</f>
        <v>4</v>
      </c>
      <c r="AA97" s="80">
        <f t="shared" si="36"/>
        <v>0</v>
      </c>
      <c r="AB97" s="80">
        <f t="shared" si="36"/>
        <v>3</v>
      </c>
      <c r="AC97" s="80">
        <f t="shared" si="36"/>
        <v>0</v>
      </c>
      <c r="AD97" s="80">
        <f t="shared" si="36"/>
        <v>0</v>
      </c>
      <c r="AE97" s="80">
        <f t="shared" si="36"/>
        <v>0</v>
      </c>
      <c r="AF97" s="80">
        <f t="shared" si="36"/>
        <v>0</v>
      </c>
      <c r="AG97" s="80">
        <f t="shared" si="36"/>
        <v>2</v>
      </c>
      <c r="AH97" s="80">
        <f t="shared" si="36"/>
        <v>5</v>
      </c>
      <c r="AI97" s="80">
        <f t="shared" si="36"/>
        <v>0</v>
      </c>
      <c r="AJ97" s="80">
        <f t="shared" si="36"/>
        <v>0</v>
      </c>
      <c r="AK97" s="81"/>
    </row>
    <row r="98" spans="1:37" ht="16" customHeight="1">
      <c r="B98" s="96" t="s">
        <v>82</v>
      </c>
      <c r="C98" s="85" t="s">
        <v>145</v>
      </c>
      <c r="D98" s="100">
        <f t="shared" si="33"/>
        <v>200</v>
      </c>
      <c r="E98" s="100">
        <v>160</v>
      </c>
      <c r="F98" s="100"/>
      <c r="G98" s="100"/>
      <c r="H98" s="100"/>
      <c r="I98" s="100">
        <v>0</v>
      </c>
      <c r="J98" s="100">
        <v>40</v>
      </c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93"/>
      <c r="Y98" s="81"/>
      <c r="Z98" s="93">
        <v>1</v>
      </c>
      <c r="AA98" s="93"/>
      <c r="AB98" s="93"/>
      <c r="AC98" s="93"/>
      <c r="AD98" s="93"/>
      <c r="AE98" s="93"/>
      <c r="AF98" s="93"/>
      <c r="AG98" s="93"/>
      <c r="AH98" s="93">
        <v>1</v>
      </c>
      <c r="AI98" s="93"/>
      <c r="AJ98" s="93"/>
      <c r="AK98" s="81"/>
    </row>
    <row r="99" spans="1:37" ht="16" customHeight="1">
      <c r="B99" s="96" t="s">
        <v>82</v>
      </c>
      <c r="C99" s="79" t="s">
        <v>146</v>
      </c>
      <c r="D99" s="80">
        <f t="shared" si="33"/>
        <v>40</v>
      </c>
      <c r="E99" s="80">
        <v>0</v>
      </c>
      <c r="F99" s="80"/>
      <c r="G99" s="80">
        <v>40</v>
      </c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1"/>
      <c r="Y99" s="81"/>
      <c r="Z99" s="81">
        <v>1</v>
      </c>
      <c r="AA99" s="81"/>
      <c r="AB99" s="81"/>
      <c r="AC99" s="81"/>
      <c r="AD99" s="81"/>
      <c r="AE99" s="81"/>
      <c r="AF99" s="81"/>
      <c r="AG99" s="81"/>
      <c r="AH99" s="81">
        <v>1</v>
      </c>
      <c r="AI99" s="81"/>
      <c r="AJ99" s="81"/>
      <c r="AK99" s="81"/>
    </row>
    <row r="100" spans="1:37" ht="16" customHeight="1">
      <c r="B100" s="96" t="s">
        <v>82</v>
      </c>
      <c r="C100" s="79" t="s">
        <v>147</v>
      </c>
      <c r="D100" s="80">
        <f t="shared" si="33"/>
        <v>100</v>
      </c>
      <c r="E100" s="80"/>
      <c r="F100" s="80"/>
      <c r="G100" s="80"/>
      <c r="H100" s="80"/>
      <c r="I100" s="80">
        <v>100</v>
      </c>
      <c r="J100" s="80">
        <v>0</v>
      </c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1"/>
      <c r="Y100" s="81"/>
      <c r="Z100" s="81">
        <v>1</v>
      </c>
      <c r="AA100" s="81"/>
      <c r="AB100" s="81"/>
      <c r="AC100" s="81"/>
      <c r="AD100" s="81"/>
      <c r="AE100" s="81"/>
      <c r="AF100" s="81"/>
      <c r="AG100" s="81"/>
      <c r="AH100" s="81">
        <v>1</v>
      </c>
      <c r="AI100" s="81"/>
      <c r="AJ100" s="81"/>
      <c r="AK100" s="81"/>
    </row>
    <row r="101" spans="1:37" ht="16" customHeight="1">
      <c r="B101" s="96" t="s">
        <v>82</v>
      </c>
      <c r="C101" s="79" t="s">
        <v>148</v>
      </c>
      <c r="D101" s="80">
        <f t="shared" si="33"/>
        <v>140</v>
      </c>
      <c r="E101" s="80">
        <v>30</v>
      </c>
      <c r="F101" s="80"/>
      <c r="G101" s="80">
        <v>30</v>
      </c>
      <c r="H101" s="80"/>
      <c r="I101" s="80">
        <v>0</v>
      </c>
      <c r="J101" s="80">
        <v>40</v>
      </c>
      <c r="K101" s="80"/>
      <c r="L101" s="80">
        <v>40</v>
      </c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1"/>
      <c r="Y101" s="81"/>
      <c r="Z101" s="81">
        <v>1</v>
      </c>
      <c r="AA101" s="81"/>
      <c r="AB101" s="81"/>
      <c r="AC101" s="81"/>
      <c r="AD101" s="81"/>
      <c r="AE101" s="81"/>
      <c r="AF101" s="81"/>
      <c r="AG101" s="81"/>
      <c r="AH101" s="81">
        <v>1</v>
      </c>
      <c r="AI101" s="81"/>
      <c r="AJ101" s="81"/>
      <c r="AK101" s="81"/>
    </row>
    <row r="102" spans="1:37" ht="16" customHeight="1">
      <c r="B102" s="96" t="s">
        <v>82</v>
      </c>
      <c r="C102" s="79" t="s">
        <v>149</v>
      </c>
      <c r="D102" s="80">
        <f t="shared" si="33"/>
        <v>160</v>
      </c>
      <c r="E102" s="80"/>
      <c r="F102" s="80">
        <v>80</v>
      </c>
      <c r="G102" s="80"/>
      <c r="H102" s="80"/>
      <c r="I102" s="80">
        <v>80</v>
      </c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1"/>
      <c r="Y102" s="81"/>
      <c r="Z102" s="81">
        <v>1</v>
      </c>
      <c r="AA102" s="81"/>
      <c r="AB102" s="81"/>
      <c r="AC102" s="81"/>
      <c r="AD102" s="81"/>
      <c r="AE102" s="81"/>
      <c r="AF102" s="81"/>
      <c r="AG102" s="81"/>
      <c r="AH102" s="81">
        <v>1</v>
      </c>
      <c r="AI102" s="81"/>
      <c r="AJ102" s="81"/>
      <c r="AK102" s="81"/>
    </row>
    <row r="103" spans="1:37" ht="16" customHeight="1">
      <c r="B103" s="96"/>
      <c r="C103" s="79" t="s">
        <v>150</v>
      </c>
      <c r="D103" s="80">
        <f t="shared" ref="D103" si="37">SUM(E103:X103)</f>
        <v>40</v>
      </c>
      <c r="E103" s="80">
        <v>0</v>
      </c>
      <c r="F103" s="80"/>
      <c r="G103" s="80">
        <v>40</v>
      </c>
      <c r="H103" s="80"/>
      <c r="I103" s="80"/>
      <c r="J103" s="80"/>
      <c r="K103" s="80"/>
      <c r="L103" s="80"/>
      <c r="M103" s="80"/>
      <c r="N103" s="80">
        <v>0</v>
      </c>
      <c r="O103" s="80"/>
      <c r="P103" s="80"/>
      <c r="Q103" s="80"/>
      <c r="R103" s="80"/>
      <c r="S103" s="80"/>
      <c r="T103" s="80"/>
      <c r="U103" s="80"/>
      <c r="V103" s="80"/>
      <c r="W103" s="80"/>
      <c r="X103" s="81"/>
      <c r="Y103" s="81"/>
      <c r="Z103" s="81">
        <v>1</v>
      </c>
      <c r="AA103" s="81"/>
      <c r="AB103" s="81"/>
      <c r="AC103" s="81"/>
      <c r="AD103" s="81"/>
      <c r="AE103" s="81"/>
      <c r="AF103" s="81"/>
      <c r="AG103" s="81"/>
      <c r="AH103" s="81">
        <v>1</v>
      </c>
      <c r="AI103" s="81"/>
      <c r="AJ103" s="81"/>
      <c r="AK103" s="81"/>
    </row>
    <row r="104" spans="1:37" ht="16" customHeight="1">
      <c r="A104" s="109"/>
      <c r="B104" s="96" t="s">
        <v>82</v>
      </c>
      <c r="C104" s="79" t="s">
        <v>404</v>
      </c>
      <c r="D104" s="80">
        <f t="shared" si="33"/>
        <v>80</v>
      </c>
      <c r="E104" s="80"/>
      <c r="F104" s="80"/>
      <c r="G104" s="80"/>
      <c r="H104" s="80"/>
      <c r="I104" s="80"/>
      <c r="J104" s="80"/>
      <c r="K104" s="80"/>
      <c r="L104" s="80">
        <v>80</v>
      </c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1"/>
      <c r="Y104" s="81"/>
      <c r="Z104" s="81">
        <v>1</v>
      </c>
      <c r="AA104" s="81"/>
      <c r="AB104" s="81"/>
      <c r="AC104" s="81"/>
      <c r="AD104" s="81"/>
      <c r="AE104" s="81"/>
      <c r="AF104" s="81"/>
      <c r="AG104" s="81"/>
      <c r="AH104" s="81">
        <v>1</v>
      </c>
      <c r="AI104" s="81"/>
      <c r="AJ104" s="81"/>
      <c r="AK104" s="81"/>
    </row>
    <row r="105" spans="1:37" ht="16" customHeight="1">
      <c r="B105" s="138"/>
      <c r="C105" s="79" t="s">
        <v>33</v>
      </c>
      <c r="D105" s="80">
        <f>SUM(E105:X105)</f>
        <v>760</v>
      </c>
      <c r="E105" s="80">
        <f>SUM(E98:E104)</f>
        <v>190</v>
      </c>
      <c r="F105" s="80">
        <f>SUM(F98:F104)</f>
        <v>80</v>
      </c>
      <c r="G105" s="80">
        <f t="shared" ref="G105:X105" si="38">SUM(G98:G104)</f>
        <v>110</v>
      </c>
      <c r="H105" s="80">
        <f>SUM(H98:H104)</f>
        <v>0</v>
      </c>
      <c r="I105" s="80">
        <f>SUM(I98:I104)</f>
        <v>180</v>
      </c>
      <c r="J105" s="80">
        <f t="shared" si="38"/>
        <v>80</v>
      </c>
      <c r="K105" s="80">
        <f t="shared" si="38"/>
        <v>0</v>
      </c>
      <c r="L105" s="80">
        <f t="shared" si="38"/>
        <v>120</v>
      </c>
      <c r="M105" s="80">
        <f t="shared" si="38"/>
        <v>0</v>
      </c>
      <c r="N105" s="80">
        <f t="shared" si="38"/>
        <v>0</v>
      </c>
      <c r="O105" s="80">
        <f t="shared" si="38"/>
        <v>0</v>
      </c>
      <c r="P105" s="80">
        <f t="shared" si="38"/>
        <v>0</v>
      </c>
      <c r="Q105" s="80">
        <f t="shared" si="38"/>
        <v>0</v>
      </c>
      <c r="R105" s="80">
        <f t="shared" si="38"/>
        <v>0</v>
      </c>
      <c r="S105" s="80">
        <f t="shared" si="38"/>
        <v>0</v>
      </c>
      <c r="T105" s="80">
        <f>SUM(T98:T104)</f>
        <v>0</v>
      </c>
      <c r="U105" s="80">
        <f t="shared" si="38"/>
        <v>0</v>
      </c>
      <c r="V105" s="80">
        <f t="shared" si="38"/>
        <v>0</v>
      </c>
      <c r="W105" s="80">
        <f>SUM(W98:W104)</f>
        <v>0</v>
      </c>
      <c r="X105" s="80">
        <f t="shared" si="38"/>
        <v>0</v>
      </c>
      <c r="Y105" s="80"/>
      <c r="Z105" s="80">
        <f t="shared" ref="Z105:AJ105" si="39">SUM(Z98:Z104)</f>
        <v>7</v>
      </c>
      <c r="AA105" s="80">
        <f t="shared" si="39"/>
        <v>0</v>
      </c>
      <c r="AB105" s="80">
        <f>SUM(AB98:AB104)</f>
        <v>0</v>
      </c>
      <c r="AC105" s="80">
        <f t="shared" si="39"/>
        <v>0</v>
      </c>
      <c r="AD105" s="80">
        <f t="shared" si="39"/>
        <v>0</v>
      </c>
      <c r="AE105" s="80">
        <f>SUM(AE98:AE104)</f>
        <v>0</v>
      </c>
      <c r="AF105" s="80">
        <f t="shared" si="39"/>
        <v>0</v>
      </c>
      <c r="AG105" s="80">
        <f t="shared" si="39"/>
        <v>0</v>
      </c>
      <c r="AH105" s="80">
        <f t="shared" si="39"/>
        <v>7</v>
      </c>
      <c r="AI105" s="80">
        <f t="shared" si="39"/>
        <v>0</v>
      </c>
      <c r="AJ105" s="80">
        <f t="shared" si="39"/>
        <v>0</v>
      </c>
      <c r="AK105" s="81"/>
    </row>
    <row r="106" spans="1:37" ht="16" customHeight="1">
      <c r="B106" s="96" t="s">
        <v>82</v>
      </c>
      <c r="C106" s="85" t="s">
        <v>151</v>
      </c>
      <c r="D106" s="100">
        <f>SUM(E106:X106)</f>
        <v>105</v>
      </c>
      <c r="E106" s="82">
        <v>30</v>
      </c>
      <c r="F106" s="100"/>
      <c r="G106" s="82">
        <v>70</v>
      </c>
      <c r="H106" s="100"/>
      <c r="I106" s="82">
        <v>5</v>
      </c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93"/>
      <c r="Y106" s="81"/>
      <c r="Z106" s="93">
        <v>1</v>
      </c>
      <c r="AA106" s="93"/>
      <c r="AB106" s="93"/>
      <c r="AC106" s="93"/>
      <c r="AD106" s="93"/>
      <c r="AE106" s="93"/>
      <c r="AF106" s="93"/>
      <c r="AG106" s="93"/>
      <c r="AH106" s="93">
        <v>1</v>
      </c>
      <c r="AI106" s="93"/>
      <c r="AJ106" s="93"/>
      <c r="AK106" s="81"/>
    </row>
    <row r="107" spans="1:37" ht="16" customHeight="1">
      <c r="B107" s="96" t="s">
        <v>82</v>
      </c>
      <c r="C107" s="79" t="s">
        <v>152</v>
      </c>
      <c r="D107" s="80">
        <f>SUM(E107:X107)</f>
        <v>40</v>
      </c>
      <c r="E107" s="80"/>
      <c r="F107" s="80"/>
      <c r="G107" s="77">
        <v>40</v>
      </c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1"/>
      <c r="Y107" s="81"/>
      <c r="Z107" s="81">
        <v>1</v>
      </c>
      <c r="AA107" s="81"/>
      <c r="AB107" s="81"/>
      <c r="AC107" s="81"/>
      <c r="AD107" s="81"/>
      <c r="AE107" s="81"/>
      <c r="AF107" s="81"/>
      <c r="AG107" s="81"/>
      <c r="AH107" s="81">
        <v>1</v>
      </c>
      <c r="AI107" s="81"/>
      <c r="AJ107" s="81"/>
      <c r="AK107" s="81"/>
    </row>
    <row r="108" spans="1:37" ht="16" customHeight="1">
      <c r="C108" s="79" t="s">
        <v>153</v>
      </c>
      <c r="D108" s="80">
        <f>SUM(E108:X108)</f>
        <v>40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>
        <v>40</v>
      </c>
      <c r="U108" s="80"/>
      <c r="V108" s="80"/>
      <c r="W108" s="80"/>
      <c r="X108" s="81"/>
      <c r="Y108" s="81"/>
      <c r="Z108" s="81"/>
      <c r="AA108" s="81"/>
      <c r="AB108" s="81">
        <v>1</v>
      </c>
      <c r="AC108" s="81"/>
      <c r="AD108" s="81"/>
      <c r="AE108" s="81"/>
      <c r="AF108" s="81"/>
      <c r="AG108" s="81">
        <v>1</v>
      </c>
      <c r="AH108" s="81"/>
      <c r="AI108" s="81"/>
      <c r="AJ108" s="81"/>
      <c r="AK108" s="81"/>
    </row>
    <row r="109" spans="1:37" ht="16" customHeight="1">
      <c r="B109" s="96" t="s">
        <v>82</v>
      </c>
      <c r="C109" s="79" t="s">
        <v>154</v>
      </c>
      <c r="D109" s="80">
        <f>SUM(E109:X109)</f>
        <v>80</v>
      </c>
      <c r="E109" s="80">
        <v>40</v>
      </c>
      <c r="F109" s="80"/>
      <c r="G109" s="80">
        <v>40</v>
      </c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1"/>
      <c r="Y109" s="81"/>
      <c r="Z109" s="81">
        <v>1</v>
      </c>
      <c r="AA109" s="81"/>
      <c r="AB109" s="81"/>
      <c r="AC109" s="81"/>
      <c r="AD109" s="81"/>
      <c r="AE109" s="81"/>
      <c r="AF109" s="81"/>
      <c r="AG109" s="81"/>
      <c r="AH109" s="81">
        <v>1</v>
      </c>
      <c r="AI109" s="81"/>
      <c r="AJ109" s="81"/>
      <c r="AK109" s="81"/>
    </row>
    <row r="110" spans="1:37" ht="16" customHeight="1">
      <c r="B110" s="96" t="s">
        <v>82</v>
      </c>
      <c r="C110" s="79" t="s">
        <v>155</v>
      </c>
      <c r="D110" s="80">
        <f t="shared" ref="D110:D119" si="40">SUM(E110:X110)</f>
        <v>80</v>
      </c>
      <c r="E110" s="80">
        <v>40</v>
      </c>
      <c r="F110" s="80"/>
      <c r="G110" s="80">
        <v>40</v>
      </c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1"/>
      <c r="Y110" s="81"/>
      <c r="Z110" s="81">
        <v>1</v>
      </c>
      <c r="AA110" s="81"/>
      <c r="AB110" s="81"/>
      <c r="AC110" s="81"/>
      <c r="AD110" s="81"/>
      <c r="AE110" s="81"/>
      <c r="AF110" s="81"/>
      <c r="AG110" s="81"/>
      <c r="AH110" s="81">
        <v>1</v>
      </c>
      <c r="AI110" s="81"/>
      <c r="AJ110" s="81"/>
      <c r="AK110" s="81"/>
    </row>
    <row r="111" spans="1:37" ht="16" customHeight="1">
      <c r="B111" s="96" t="s">
        <v>82</v>
      </c>
      <c r="C111" s="79" t="s">
        <v>326</v>
      </c>
      <c r="D111" s="80">
        <f t="shared" si="40"/>
        <v>160</v>
      </c>
      <c r="E111" s="80">
        <v>40</v>
      </c>
      <c r="F111" s="80"/>
      <c r="G111" s="80">
        <v>120</v>
      </c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1"/>
      <c r="Y111" s="81"/>
      <c r="Z111" s="81">
        <v>1</v>
      </c>
      <c r="AA111" s="81"/>
      <c r="AB111" s="81"/>
      <c r="AC111" s="81"/>
      <c r="AD111" s="81"/>
      <c r="AE111" s="81"/>
      <c r="AF111" s="81"/>
      <c r="AG111" s="81"/>
      <c r="AH111" s="81">
        <v>1</v>
      </c>
      <c r="AI111" s="81"/>
      <c r="AJ111" s="81"/>
      <c r="AK111" s="81"/>
    </row>
    <row r="112" spans="1:37" ht="16" customHeight="1">
      <c r="B112" s="96" t="s">
        <v>82</v>
      </c>
      <c r="C112" s="79" t="s">
        <v>327</v>
      </c>
      <c r="D112" s="80">
        <f t="shared" si="40"/>
        <v>120</v>
      </c>
      <c r="E112" s="80">
        <v>20</v>
      </c>
      <c r="F112" s="80"/>
      <c r="G112" s="80">
        <f>60+40</f>
        <v>100</v>
      </c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1"/>
      <c r="Y112" s="81"/>
      <c r="Z112" s="81">
        <v>1</v>
      </c>
      <c r="AA112" s="81"/>
      <c r="AB112" s="81"/>
      <c r="AC112" s="81"/>
      <c r="AD112" s="81"/>
      <c r="AE112" s="81"/>
      <c r="AF112" s="81"/>
      <c r="AG112" s="81"/>
      <c r="AH112" s="81">
        <v>1</v>
      </c>
      <c r="AI112" s="81"/>
      <c r="AJ112" s="81"/>
      <c r="AK112" s="81"/>
    </row>
    <row r="113" spans="2:37" ht="16" customHeight="1">
      <c r="C113" s="79" t="s">
        <v>34</v>
      </c>
      <c r="D113" s="80">
        <f t="shared" si="40"/>
        <v>625</v>
      </c>
      <c r="E113" s="80">
        <f>SUM(E106:E112)</f>
        <v>170</v>
      </c>
      <c r="F113" s="80">
        <f>SUM(F106:F112)</f>
        <v>0</v>
      </c>
      <c r="G113" s="80">
        <f>SUM(G106:G112)</f>
        <v>410</v>
      </c>
      <c r="H113" s="80">
        <f t="shared" ref="H113:X113" si="41">SUM(H106:H110)</f>
        <v>0</v>
      </c>
      <c r="I113" s="80">
        <f t="shared" si="41"/>
        <v>5</v>
      </c>
      <c r="J113" s="80">
        <f t="shared" si="41"/>
        <v>0</v>
      </c>
      <c r="K113" s="80">
        <f t="shared" si="41"/>
        <v>0</v>
      </c>
      <c r="L113" s="80">
        <f t="shared" si="41"/>
        <v>0</v>
      </c>
      <c r="M113" s="80">
        <f t="shared" si="41"/>
        <v>0</v>
      </c>
      <c r="N113" s="80">
        <f t="shared" si="41"/>
        <v>0</v>
      </c>
      <c r="O113" s="80">
        <f t="shared" si="41"/>
        <v>0</v>
      </c>
      <c r="P113" s="80">
        <f t="shared" si="41"/>
        <v>0</v>
      </c>
      <c r="Q113" s="80">
        <f t="shared" si="41"/>
        <v>0</v>
      </c>
      <c r="R113" s="80">
        <f t="shared" si="41"/>
        <v>0</v>
      </c>
      <c r="S113" s="80">
        <f t="shared" si="41"/>
        <v>0</v>
      </c>
      <c r="T113" s="80">
        <f t="shared" si="41"/>
        <v>40</v>
      </c>
      <c r="U113" s="80">
        <f t="shared" si="41"/>
        <v>0</v>
      </c>
      <c r="V113" s="80">
        <f t="shared" si="41"/>
        <v>0</v>
      </c>
      <c r="W113" s="80">
        <f t="shared" si="41"/>
        <v>0</v>
      </c>
      <c r="X113" s="80">
        <f t="shared" si="41"/>
        <v>0</v>
      </c>
      <c r="Y113" s="80"/>
      <c r="Z113" s="80">
        <f>SUM(Z106:Z112)</f>
        <v>6</v>
      </c>
      <c r="AA113" s="80">
        <f t="shared" ref="AA113:AG113" si="42">SUM(AA106:AA110)</f>
        <v>0</v>
      </c>
      <c r="AB113" s="80">
        <f t="shared" si="42"/>
        <v>1</v>
      </c>
      <c r="AC113" s="80">
        <f t="shared" si="42"/>
        <v>0</v>
      </c>
      <c r="AD113" s="80">
        <f t="shared" si="42"/>
        <v>0</v>
      </c>
      <c r="AE113" s="80">
        <f t="shared" si="42"/>
        <v>0</v>
      </c>
      <c r="AF113" s="80">
        <f t="shared" si="42"/>
        <v>0</v>
      </c>
      <c r="AG113" s="80">
        <f t="shared" si="42"/>
        <v>1</v>
      </c>
      <c r="AH113" s="80">
        <f>SUM(AH106:AH112)</f>
        <v>6</v>
      </c>
      <c r="AI113" s="80">
        <f>SUM(AI106:AI112)</f>
        <v>0</v>
      </c>
      <c r="AJ113" s="80">
        <f>SUM(AJ106:AJ110)</f>
        <v>0</v>
      </c>
      <c r="AK113" s="81"/>
    </row>
    <row r="114" spans="2:37" ht="16" customHeight="1">
      <c r="B114" s="96" t="s">
        <v>82</v>
      </c>
      <c r="C114" s="116" t="s">
        <v>355</v>
      </c>
      <c r="D114" s="100">
        <f t="shared" si="40"/>
        <v>60</v>
      </c>
      <c r="E114" s="100">
        <v>30</v>
      </c>
      <c r="F114" s="100">
        <v>0</v>
      </c>
      <c r="G114" s="100">
        <v>30</v>
      </c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93"/>
      <c r="Y114" s="81"/>
      <c r="Z114" s="93">
        <v>1</v>
      </c>
      <c r="AA114" s="93"/>
      <c r="AB114" s="93"/>
      <c r="AC114" s="93"/>
      <c r="AD114" s="93"/>
      <c r="AE114" s="93"/>
      <c r="AF114" s="93"/>
      <c r="AG114" s="93"/>
      <c r="AH114" s="93">
        <v>1</v>
      </c>
      <c r="AI114" s="93"/>
      <c r="AJ114" s="93"/>
      <c r="AK114" s="81"/>
    </row>
    <row r="115" spans="2:37" ht="16" customHeight="1">
      <c r="C115" s="79" t="s">
        <v>35</v>
      </c>
      <c r="D115" s="80">
        <f t="shared" si="40"/>
        <v>60</v>
      </c>
      <c r="E115" s="80">
        <f t="shared" ref="E115:X115" si="43">SUM(E114)</f>
        <v>30</v>
      </c>
      <c r="F115" s="80">
        <f t="shared" si="43"/>
        <v>0</v>
      </c>
      <c r="G115" s="80">
        <f t="shared" si="43"/>
        <v>30</v>
      </c>
      <c r="H115" s="80">
        <f t="shared" si="43"/>
        <v>0</v>
      </c>
      <c r="I115" s="80">
        <f t="shared" si="43"/>
        <v>0</v>
      </c>
      <c r="J115" s="80">
        <f t="shared" si="43"/>
        <v>0</v>
      </c>
      <c r="K115" s="80">
        <f t="shared" si="43"/>
        <v>0</v>
      </c>
      <c r="L115" s="80">
        <f t="shared" si="43"/>
        <v>0</v>
      </c>
      <c r="M115" s="80">
        <f t="shared" si="43"/>
        <v>0</v>
      </c>
      <c r="N115" s="80">
        <f t="shared" si="43"/>
        <v>0</v>
      </c>
      <c r="O115" s="80">
        <f t="shared" si="43"/>
        <v>0</v>
      </c>
      <c r="P115" s="80">
        <f t="shared" si="43"/>
        <v>0</v>
      </c>
      <c r="Q115" s="80">
        <f t="shared" si="43"/>
        <v>0</v>
      </c>
      <c r="R115" s="80">
        <f t="shared" si="43"/>
        <v>0</v>
      </c>
      <c r="S115" s="80">
        <f t="shared" si="43"/>
        <v>0</v>
      </c>
      <c r="T115" s="80">
        <f>SUM(T114)</f>
        <v>0</v>
      </c>
      <c r="U115" s="80">
        <f t="shared" si="43"/>
        <v>0</v>
      </c>
      <c r="V115" s="80">
        <f t="shared" si="43"/>
        <v>0</v>
      </c>
      <c r="W115" s="80">
        <f>SUM(W114)</f>
        <v>0</v>
      </c>
      <c r="X115" s="80">
        <f t="shared" si="43"/>
        <v>0</v>
      </c>
      <c r="Y115" s="80"/>
      <c r="Z115" s="80">
        <f t="shared" ref="Z115:AJ115" si="44">SUM(Z114)</f>
        <v>1</v>
      </c>
      <c r="AA115" s="80">
        <f t="shared" si="44"/>
        <v>0</v>
      </c>
      <c r="AB115" s="80">
        <f>SUM(AB114)</f>
        <v>0</v>
      </c>
      <c r="AC115" s="80">
        <f t="shared" si="44"/>
        <v>0</v>
      </c>
      <c r="AD115" s="80">
        <f t="shared" si="44"/>
        <v>0</v>
      </c>
      <c r="AE115" s="80">
        <f>SUM(AE114)</f>
        <v>0</v>
      </c>
      <c r="AF115" s="80">
        <f t="shared" si="44"/>
        <v>0</v>
      </c>
      <c r="AG115" s="80">
        <f t="shared" si="44"/>
        <v>0</v>
      </c>
      <c r="AH115" s="80">
        <f t="shared" si="44"/>
        <v>1</v>
      </c>
      <c r="AI115" s="80">
        <f t="shared" si="44"/>
        <v>0</v>
      </c>
      <c r="AJ115" s="80">
        <f t="shared" si="44"/>
        <v>0</v>
      </c>
      <c r="AK115" s="81"/>
    </row>
    <row r="116" spans="2:37" ht="16" customHeight="1">
      <c r="B116" s="96" t="s">
        <v>82</v>
      </c>
      <c r="C116" s="85" t="s">
        <v>156</v>
      </c>
      <c r="D116" s="100">
        <f t="shared" si="40"/>
        <v>170</v>
      </c>
      <c r="E116" s="100">
        <v>80</v>
      </c>
      <c r="F116" s="100"/>
      <c r="G116" s="100">
        <v>90</v>
      </c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93"/>
      <c r="Y116" s="81"/>
      <c r="Z116" s="93">
        <v>1</v>
      </c>
      <c r="AA116" s="93"/>
      <c r="AB116" s="93"/>
      <c r="AC116" s="93"/>
      <c r="AD116" s="93"/>
      <c r="AE116" s="93"/>
      <c r="AF116" s="93"/>
      <c r="AG116" s="93"/>
      <c r="AH116" s="93">
        <v>1</v>
      </c>
      <c r="AI116" s="93"/>
      <c r="AJ116" s="93"/>
      <c r="AK116" s="81"/>
    </row>
    <row r="117" spans="2:37" ht="16" customHeight="1">
      <c r="B117" s="96" t="s">
        <v>82</v>
      </c>
      <c r="C117" s="79" t="s">
        <v>157</v>
      </c>
      <c r="D117" s="80">
        <f t="shared" si="40"/>
        <v>80</v>
      </c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>
        <v>80</v>
      </c>
      <c r="U117" s="80"/>
      <c r="V117" s="80"/>
      <c r="W117" s="80"/>
      <c r="X117" s="81"/>
      <c r="Y117" s="81"/>
      <c r="Z117" s="81"/>
      <c r="AA117" s="81"/>
      <c r="AB117" s="81">
        <v>1</v>
      </c>
      <c r="AC117" s="81"/>
      <c r="AD117" s="81"/>
      <c r="AE117" s="81"/>
      <c r="AF117" s="81"/>
      <c r="AG117" s="81"/>
      <c r="AH117" s="81">
        <v>1</v>
      </c>
      <c r="AI117" s="81"/>
      <c r="AJ117" s="81"/>
      <c r="AK117" s="81"/>
    </row>
    <row r="118" spans="2:37" ht="16" customHeight="1">
      <c r="B118" s="96" t="s">
        <v>82</v>
      </c>
      <c r="C118" s="79" t="s">
        <v>158</v>
      </c>
      <c r="D118" s="80">
        <f t="shared" si="40"/>
        <v>80</v>
      </c>
      <c r="E118" s="80">
        <v>40</v>
      </c>
      <c r="F118" s="80"/>
      <c r="G118" s="80">
        <v>40</v>
      </c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1"/>
      <c r="Y118" s="81"/>
      <c r="Z118" s="81">
        <v>1</v>
      </c>
      <c r="AA118" s="81"/>
      <c r="AB118" s="81"/>
      <c r="AC118" s="81"/>
      <c r="AD118" s="81"/>
      <c r="AE118" s="81"/>
      <c r="AF118" s="81"/>
      <c r="AG118" s="81"/>
      <c r="AH118" s="81">
        <v>1</v>
      </c>
      <c r="AI118" s="81"/>
      <c r="AJ118" s="81"/>
      <c r="AK118" s="81"/>
    </row>
    <row r="119" spans="2:37" ht="16" customHeight="1">
      <c r="C119" s="79" t="s">
        <v>36</v>
      </c>
      <c r="D119" s="80">
        <f t="shared" si="40"/>
        <v>330</v>
      </c>
      <c r="E119" s="80">
        <f t="shared" ref="E119:X119" si="45">SUM(E116:E118)</f>
        <v>120</v>
      </c>
      <c r="F119" s="80">
        <f t="shared" si="45"/>
        <v>0</v>
      </c>
      <c r="G119" s="80">
        <f t="shared" si="45"/>
        <v>130</v>
      </c>
      <c r="H119" s="80">
        <f t="shared" si="45"/>
        <v>0</v>
      </c>
      <c r="I119" s="80">
        <f t="shared" si="45"/>
        <v>0</v>
      </c>
      <c r="J119" s="80">
        <f t="shared" si="45"/>
        <v>0</v>
      </c>
      <c r="K119" s="80">
        <f t="shared" si="45"/>
        <v>0</v>
      </c>
      <c r="L119" s="80">
        <f t="shared" si="45"/>
        <v>0</v>
      </c>
      <c r="M119" s="80">
        <f t="shared" si="45"/>
        <v>0</v>
      </c>
      <c r="N119" s="80">
        <f t="shared" si="45"/>
        <v>0</v>
      </c>
      <c r="O119" s="80">
        <f t="shared" si="45"/>
        <v>0</v>
      </c>
      <c r="P119" s="80">
        <f t="shared" si="45"/>
        <v>0</v>
      </c>
      <c r="Q119" s="80">
        <f t="shared" si="45"/>
        <v>0</v>
      </c>
      <c r="R119" s="80">
        <f t="shared" si="45"/>
        <v>0</v>
      </c>
      <c r="S119" s="80">
        <f t="shared" si="45"/>
        <v>0</v>
      </c>
      <c r="T119" s="80">
        <f>SUM(T116:T118)</f>
        <v>80</v>
      </c>
      <c r="U119" s="80">
        <f t="shared" si="45"/>
        <v>0</v>
      </c>
      <c r="V119" s="80">
        <f t="shared" si="45"/>
        <v>0</v>
      </c>
      <c r="W119" s="80">
        <f>SUM(W116:W118)</f>
        <v>0</v>
      </c>
      <c r="X119" s="80">
        <f t="shared" si="45"/>
        <v>0</v>
      </c>
      <c r="Y119" s="80"/>
      <c r="Z119" s="80">
        <f t="shared" ref="Z119:AJ119" si="46">SUM(Z116:Z118)</f>
        <v>2</v>
      </c>
      <c r="AA119" s="80">
        <f t="shared" si="46"/>
        <v>0</v>
      </c>
      <c r="AB119" s="80">
        <f>SUM(AB116:AB118)</f>
        <v>1</v>
      </c>
      <c r="AC119" s="80">
        <f t="shared" si="46"/>
        <v>0</v>
      </c>
      <c r="AD119" s="80">
        <f t="shared" si="46"/>
        <v>0</v>
      </c>
      <c r="AE119" s="80">
        <f>SUM(AE116:AE118)</f>
        <v>0</v>
      </c>
      <c r="AF119" s="80">
        <f t="shared" si="46"/>
        <v>0</v>
      </c>
      <c r="AG119" s="80">
        <f t="shared" si="46"/>
        <v>0</v>
      </c>
      <c r="AH119" s="80">
        <f t="shared" si="46"/>
        <v>3</v>
      </c>
      <c r="AI119" s="80">
        <f t="shared" si="46"/>
        <v>0</v>
      </c>
      <c r="AJ119" s="80">
        <f t="shared" si="46"/>
        <v>0</v>
      </c>
      <c r="AK119" s="81"/>
    </row>
    <row r="120" spans="2:37" ht="16" customHeight="1" thickBot="1">
      <c r="C120" s="97" t="s">
        <v>159</v>
      </c>
      <c r="D120" s="98">
        <f t="shared" ref="D120:X120" si="47">D66+D73+D78+D89+D97+D105+D113+D115+D119</f>
        <v>4415</v>
      </c>
      <c r="E120" s="99">
        <f t="shared" si="47"/>
        <v>1150</v>
      </c>
      <c r="F120" s="100">
        <f t="shared" si="47"/>
        <v>170</v>
      </c>
      <c r="G120" s="100">
        <f t="shared" si="47"/>
        <v>1480</v>
      </c>
      <c r="H120" s="100">
        <f t="shared" si="47"/>
        <v>0</v>
      </c>
      <c r="I120" s="100">
        <f t="shared" si="47"/>
        <v>285</v>
      </c>
      <c r="J120" s="100">
        <f t="shared" si="47"/>
        <v>80</v>
      </c>
      <c r="K120" s="100">
        <f t="shared" si="47"/>
        <v>40</v>
      </c>
      <c r="L120" s="100">
        <f t="shared" si="47"/>
        <v>310</v>
      </c>
      <c r="M120" s="100">
        <f t="shared" si="47"/>
        <v>0</v>
      </c>
      <c r="N120" s="100">
        <f t="shared" si="47"/>
        <v>0</v>
      </c>
      <c r="O120" s="100">
        <f t="shared" si="47"/>
        <v>0</v>
      </c>
      <c r="P120" s="100">
        <f t="shared" si="47"/>
        <v>0</v>
      </c>
      <c r="Q120" s="100">
        <f t="shared" si="47"/>
        <v>0</v>
      </c>
      <c r="R120" s="100">
        <f t="shared" si="47"/>
        <v>0</v>
      </c>
      <c r="S120" s="100">
        <f t="shared" si="47"/>
        <v>0</v>
      </c>
      <c r="T120" s="100">
        <f t="shared" si="47"/>
        <v>780</v>
      </c>
      <c r="U120" s="100">
        <f t="shared" si="47"/>
        <v>80</v>
      </c>
      <c r="V120" s="100">
        <f t="shared" si="47"/>
        <v>40</v>
      </c>
      <c r="W120" s="100">
        <f t="shared" si="47"/>
        <v>0</v>
      </c>
      <c r="X120" s="100">
        <f t="shared" si="47"/>
        <v>0</v>
      </c>
      <c r="Y120" s="80"/>
      <c r="Z120" s="100">
        <f t="shared" ref="Z120:AJ120" si="48">Z66+Z73+Z78+Z89+Z97+Z105+Z113+Z115+Z119</f>
        <v>32</v>
      </c>
      <c r="AA120" s="100">
        <f t="shared" si="48"/>
        <v>0</v>
      </c>
      <c r="AB120" s="100">
        <f t="shared" si="48"/>
        <v>15</v>
      </c>
      <c r="AC120" s="117">
        <f t="shared" si="48"/>
        <v>0</v>
      </c>
      <c r="AD120" s="100">
        <f t="shared" si="48"/>
        <v>1</v>
      </c>
      <c r="AE120" s="100">
        <f t="shared" si="48"/>
        <v>0</v>
      </c>
      <c r="AF120" s="100">
        <f t="shared" si="48"/>
        <v>0</v>
      </c>
      <c r="AG120" s="100">
        <f t="shared" si="48"/>
        <v>7</v>
      </c>
      <c r="AH120" s="100">
        <f t="shared" si="48"/>
        <v>41</v>
      </c>
      <c r="AI120" s="100">
        <f t="shared" si="48"/>
        <v>0</v>
      </c>
      <c r="AJ120" s="100">
        <f t="shared" si="48"/>
        <v>0</v>
      </c>
    </row>
    <row r="121" spans="2:37" ht="16" customHeight="1"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</row>
    <row r="122" spans="2:37" ht="16" customHeight="1" thickBot="1">
      <c r="AK122" s="81"/>
    </row>
    <row r="123" spans="2:37" ht="16" customHeight="1">
      <c r="B123" s="96" t="s">
        <v>82</v>
      </c>
      <c r="C123" s="118" t="s">
        <v>160</v>
      </c>
      <c r="D123" s="104">
        <f t="shared" ref="D123:D128" si="49">SUM(E123:X123)</f>
        <v>160</v>
      </c>
      <c r="E123" s="104">
        <v>120</v>
      </c>
      <c r="F123" s="104"/>
      <c r="G123" s="104">
        <v>40</v>
      </c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19"/>
      <c r="Y123" s="81"/>
      <c r="Z123" s="93">
        <v>1</v>
      </c>
      <c r="AA123" s="93"/>
      <c r="AB123" s="93"/>
      <c r="AC123" s="93"/>
      <c r="AD123" s="93"/>
      <c r="AE123" s="93"/>
      <c r="AF123" s="93"/>
      <c r="AG123" s="93"/>
      <c r="AH123" s="93">
        <v>1</v>
      </c>
      <c r="AI123" s="93"/>
      <c r="AJ123" s="93"/>
      <c r="AK123" s="81"/>
    </row>
    <row r="124" spans="2:37" ht="16" customHeight="1">
      <c r="B124" s="96" t="s">
        <v>82</v>
      </c>
      <c r="C124" s="120" t="s">
        <v>161</v>
      </c>
      <c r="D124" s="80">
        <f t="shared" si="49"/>
        <v>500</v>
      </c>
      <c r="E124" s="80">
        <v>200</v>
      </c>
      <c r="F124" s="80">
        <v>80</v>
      </c>
      <c r="G124" s="80">
        <v>160</v>
      </c>
      <c r="H124" s="80"/>
      <c r="I124" s="80"/>
      <c r="J124" s="80">
        <v>60</v>
      </c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1"/>
      <c r="Y124" s="81"/>
      <c r="Z124" s="81">
        <v>1</v>
      </c>
      <c r="AA124" s="81"/>
      <c r="AB124" s="81"/>
      <c r="AC124" s="81"/>
      <c r="AD124" s="81"/>
      <c r="AE124" s="81"/>
      <c r="AF124" s="81"/>
      <c r="AG124" s="81"/>
      <c r="AH124" s="81">
        <v>1</v>
      </c>
      <c r="AI124" s="81"/>
      <c r="AJ124" s="81"/>
      <c r="AK124" s="81"/>
    </row>
    <row r="125" spans="2:37" ht="16" customHeight="1">
      <c r="B125" s="96" t="s">
        <v>82</v>
      </c>
      <c r="C125" s="120" t="s">
        <v>162</v>
      </c>
      <c r="D125" s="80">
        <f t="shared" si="49"/>
        <v>80</v>
      </c>
      <c r="E125" s="80">
        <v>80</v>
      </c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1"/>
      <c r="Y125" s="81"/>
      <c r="Z125" s="81">
        <v>1</v>
      </c>
      <c r="AA125" s="81"/>
      <c r="AB125" s="81"/>
      <c r="AC125" s="81"/>
      <c r="AD125" s="81"/>
      <c r="AE125" s="81"/>
      <c r="AF125" s="81"/>
      <c r="AG125" s="81"/>
      <c r="AH125" s="81">
        <v>1</v>
      </c>
      <c r="AI125" s="81"/>
      <c r="AJ125" s="81"/>
      <c r="AK125" s="81"/>
    </row>
    <row r="126" spans="2:37" ht="16" customHeight="1">
      <c r="B126" s="96" t="s">
        <v>82</v>
      </c>
      <c r="C126" s="120" t="s">
        <v>163</v>
      </c>
      <c r="D126" s="80">
        <f t="shared" si="49"/>
        <v>280</v>
      </c>
      <c r="E126" s="80">
        <v>80</v>
      </c>
      <c r="F126" s="80"/>
      <c r="G126" s="80">
        <v>160</v>
      </c>
      <c r="H126" s="80"/>
      <c r="I126" s="80">
        <v>0</v>
      </c>
      <c r="J126" s="80">
        <v>40</v>
      </c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1"/>
      <c r="Y126" s="81"/>
      <c r="Z126" s="81">
        <v>1</v>
      </c>
      <c r="AA126" s="81"/>
      <c r="AB126" s="81"/>
      <c r="AC126" s="81"/>
      <c r="AD126" s="81"/>
      <c r="AE126" s="81"/>
      <c r="AF126" s="81"/>
      <c r="AG126" s="81"/>
      <c r="AH126" s="81">
        <v>1</v>
      </c>
      <c r="AI126" s="81"/>
      <c r="AJ126" s="81"/>
      <c r="AK126" s="81"/>
    </row>
    <row r="127" spans="2:37" ht="16" customHeight="1">
      <c r="B127" s="96" t="s">
        <v>82</v>
      </c>
      <c r="C127" s="120" t="s">
        <v>164</v>
      </c>
      <c r="D127" s="80">
        <f t="shared" si="49"/>
        <v>400</v>
      </c>
      <c r="E127" s="80">
        <v>120</v>
      </c>
      <c r="F127" s="80">
        <v>0</v>
      </c>
      <c r="G127" s="80">
        <f>160+120</f>
        <v>280</v>
      </c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1"/>
      <c r="Y127" s="81"/>
      <c r="Z127" s="81">
        <v>1</v>
      </c>
      <c r="AA127" s="81"/>
      <c r="AB127" s="81"/>
      <c r="AC127" s="81"/>
      <c r="AD127" s="81"/>
      <c r="AE127" s="81"/>
      <c r="AF127" s="81"/>
      <c r="AG127" s="81"/>
      <c r="AH127" s="81">
        <v>1</v>
      </c>
      <c r="AI127" s="81"/>
      <c r="AJ127" s="81"/>
      <c r="AK127" s="81"/>
    </row>
    <row r="128" spans="2:37" ht="16" customHeight="1">
      <c r="B128" s="96" t="s">
        <v>82</v>
      </c>
      <c r="C128" s="120" t="s">
        <v>165</v>
      </c>
      <c r="D128" s="80">
        <f t="shared" si="49"/>
        <v>120</v>
      </c>
      <c r="E128" s="80">
        <v>24</v>
      </c>
      <c r="F128" s="80"/>
      <c r="G128" s="80">
        <v>24</v>
      </c>
      <c r="H128" s="80"/>
      <c r="I128" s="80">
        <v>24</v>
      </c>
      <c r="J128" s="80">
        <v>48</v>
      </c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1"/>
      <c r="Y128" s="81"/>
      <c r="Z128" s="81">
        <v>1</v>
      </c>
      <c r="AA128" s="81"/>
      <c r="AB128" s="81"/>
      <c r="AC128" s="81"/>
      <c r="AD128" s="81"/>
      <c r="AE128" s="81"/>
      <c r="AF128" s="81"/>
      <c r="AG128" s="81"/>
      <c r="AH128" s="81">
        <v>1</v>
      </c>
      <c r="AI128" s="81"/>
      <c r="AJ128" s="81"/>
      <c r="AK128" s="81"/>
    </row>
    <row r="129" spans="2:37" ht="16" customHeight="1">
      <c r="B129" s="96" t="s">
        <v>82</v>
      </c>
      <c r="C129" s="120" t="s">
        <v>166</v>
      </c>
      <c r="D129" s="80">
        <f t="shared" ref="D129:D153" si="50">SUM(E129:X129)</f>
        <v>560</v>
      </c>
      <c r="E129" s="80">
        <v>160</v>
      </c>
      <c r="F129" s="80">
        <v>40</v>
      </c>
      <c r="G129" s="80">
        <v>320</v>
      </c>
      <c r="H129" s="80"/>
      <c r="I129" s="80"/>
      <c r="J129" s="80">
        <v>40</v>
      </c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1"/>
      <c r="Y129" s="81"/>
      <c r="Z129" s="81">
        <v>1</v>
      </c>
      <c r="AA129" s="81"/>
      <c r="AB129" s="81"/>
      <c r="AC129" s="81"/>
      <c r="AD129" s="81"/>
      <c r="AE129" s="81"/>
      <c r="AF129" s="81"/>
      <c r="AG129" s="81"/>
      <c r="AH129" s="81">
        <v>1</v>
      </c>
      <c r="AI129" s="81"/>
      <c r="AJ129" s="81"/>
      <c r="AK129" s="81"/>
    </row>
    <row r="130" spans="2:37" ht="16" customHeight="1">
      <c r="B130" s="96" t="s">
        <v>82</v>
      </c>
      <c r="C130" s="120" t="s">
        <v>167</v>
      </c>
      <c r="D130" s="80">
        <f t="shared" si="50"/>
        <v>170</v>
      </c>
      <c r="E130" s="80">
        <v>60</v>
      </c>
      <c r="F130" s="80">
        <v>40</v>
      </c>
      <c r="G130" s="80">
        <v>70</v>
      </c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1"/>
      <c r="Y130" s="81"/>
      <c r="Z130" s="81">
        <v>1</v>
      </c>
      <c r="AA130" s="81"/>
      <c r="AB130" s="81"/>
      <c r="AC130" s="81"/>
      <c r="AD130" s="81"/>
      <c r="AE130" s="81"/>
      <c r="AF130" s="81"/>
      <c r="AG130" s="81"/>
      <c r="AH130" s="81">
        <v>1</v>
      </c>
      <c r="AI130" s="81"/>
      <c r="AJ130" s="81"/>
      <c r="AK130" s="81"/>
    </row>
    <row r="131" spans="2:37" ht="16" customHeight="1">
      <c r="B131" s="96" t="s">
        <v>82</v>
      </c>
      <c r="C131" s="120" t="s">
        <v>168</v>
      </c>
      <c r="D131" s="80">
        <f t="shared" si="50"/>
        <v>114</v>
      </c>
      <c r="E131" s="80">
        <v>76</v>
      </c>
      <c r="F131" s="80"/>
      <c r="G131" s="80">
        <v>38</v>
      </c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1"/>
      <c r="Y131" s="81"/>
      <c r="Z131" s="81">
        <v>1</v>
      </c>
      <c r="AA131" s="81"/>
      <c r="AB131" s="81"/>
      <c r="AC131" s="81"/>
      <c r="AD131" s="81"/>
      <c r="AE131" s="81"/>
      <c r="AF131" s="81"/>
      <c r="AG131" s="81"/>
      <c r="AH131" s="81">
        <v>1</v>
      </c>
      <c r="AI131" s="81"/>
      <c r="AJ131" s="81"/>
      <c r="AK131" s="81"/>
    </row>
    <row r="132" spans="2:37" ht="16" customHeight="1">
      <c r="B132" s="96" t="s">
        <v>82</v>
      </c>
      <c r="C132" s="120" t="s">
        <v>169</v>
      </c>
      <c r="D132" s="80">
        <f t="shared" si="50"/>
        <v>230</v>
      </c>
      <c r="E132" s="80">
        <v>100</v>
      </c>
      <c r="F132" s="80"/>
      <c r="G132" s="80">
        <v>40</v>
      </c>
      <c r="H132" s="80"/>
      <c r="I132" s="80">
        <v>50</v>
      </c>
      <c r="J132" s="80"/>
      <c r="K132" s="80"/>
      <c r="L132" s="80">
        <v>40</v>
      </c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1"/>
      <c r="Y132" s="81"/>
      <c r="Z132" s="81">
        <v>1</v>
      </c>
      <c r="AA132" s="81"/>
      <c r="AB132" s="81"/>
      <c r="AC132" s="81"/>
      <c r="AD132" s="81"/>
      <c r="AE132" s="81"/>
      <c r="AF132" s="81"/>
      <c r="AG132" s="81"/>
      <c r="AH132" s="81">
        <v>1</v>
      </c>
      <c r="AI132" s="81"/>
      <c r="AJ132" s="81"/>
      <c r="AK132" s="81"/>
    </row>
    <row r="133" spans="2:37" ht="16" customHeight="1">
      <c r="C133" s="120" t="s">
        <v>170</v>
      </c>
      <c r="D133" s="80">
        <f t="shared" si="50"/>
        <v>40</v>
      </c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>
        <v>40</v>
      </c>
      <c r="U133" s="80"/>
      <c r="V133" s="80"/>
      <c r="W133" s="80"/>
      <c r="X133" s="81"/>
      <c r="Y133" s="81"/>
      <c r="Z133" s="81"/>
      <c r="AA133" s="81"/>
      <c r="AB133" s="81">
        <v>1</v>
      </c>
      <c r="AC133" s="81"/>
      <c r="AD133" s="81"/>
      <c r="AE133" s="81"/>
      <c r="AF133" s="81"/>
      <c r="AG133" s="81">
        <v>1</v>
      </c>
      <c r="AH133" s="81"/>
      <c r="AI133" s="81"/>
      <c r="AJ133" s="81"/>
      <c r="AK133" s="81"/>
    </row>
    <row r="134" spans="2:37" ht="16" customHeight="1">
      <c r="B134" s="96" t="s">
        <v>82</v>
      </c>
      <c r="C134" s="120" t="s">
        <v>171</v>
      </c>
      <c r="D134" s="80">
        <f t="shared" si="50"/>
        <v>160</v>
      </c>
      <c r="E134" s="80">
        <v>40</v>
      </c>
      <c r="F134" s="80"/>
      <c r="G134" s="80">
        <v>80</v>
      </c>
      <c r="H134" s="80"/>
      <c r="I134" s="80"/>
      <c r="J134" s="80"/>
      <c r="K134" s="80">
        <v>40</v>
      </c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1"/>
      <c r="Y134" s="81"/>
      <c r="Z134" s="81">
        <v>1</v>
      </c>
      <c r="AA134" s="81"/>
      <c r="AB134" s="81"/>
      <c r="AC134" s="81"/>
      <c r="AD134" s="81"/>
      <c r="AE134" s="81"/>
      <c r="AF134" s="81"/>
      <c r="AG134" s="81"/>
      <c r="AH134" s="81">
        <v>1</v>
      </c>
      <c r="AI134" s="81"/>
      <c r="AJ134" s="81"/>
      <c r="AK134" s="81"/>
    </row>
    <row r="135" spans="2:37" ht="16" customHeight="1">
      <c r="B135" s="96" t="s">
        <v>82</v>
      </c>
      <c r="C135" s="120" t="s">
        <v>172</v>
      </c>
      <c r="D135" s="80">
        <f t="shared" si="50"/>
        <v>40</v>
      </c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>
        <v>40</v>
      </c>
      <c r="U135" s="80"/>
      <c r="V135" s="80"/>
      <c r="W135" s="80"/>
      <c r="X135" s="81"/>
      <c r="Y135" s="81"/>
      <c r="Z135" s="81"/>
      <c r="AA135" s="81"/>
      <c r="AB135" s="81">
        <v>1</v>
      </c>
      <c r="AC135" s="81"/>
      <c r="AD135" s="81"/>
      <c r="AE135" s="81"/>
      <c r="AF135" s="81"/>
      <c r="AG135" s="81"/>
      <c r="AH135" s="81">
        <v>1</v>
      </c>
      <c r="AI135" s="81"/>
      <c r="AJ135" s="81"/>
      <c r="AK135" s="81"/>
    </row>
    <row r="136" spans="2:37" ht="16" customHeight="1">
      <c r="B136" s="96" t="s">
        <v>82</v>
      </c>
      <c r="C136" s="120" t="s">
        <v>173</v>
      </c>
      <c r="D136" s="80">
        <f t="shared" si="50"/>
        <v>140</v>
      </c>
      <c r="E136" s="80">
        <v>40</v>
      </c>
      <c r="F136" s="80"/>
      <c r="G136" s="80">
        <v>40</v>
      </c>
      <c r="H136" s="80"/>
      <c r="I136" s="80">
        <v>20</v>
      </c>
      <c r="J136" s="80">
        <v>40</v>
      </c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1"/>
      <c r="Y136" s="81"/>
      <c r="Z136" s="81">
        <v>1</v>
      </c>
      <c r="AA136" s="81"/>
      <c r="AB136" s="81"/>
      <c r="AC136" s="81"/>
      <c r="AD136" s="81"/>
      <c r="AE136" s="81"/>
      <c r="AF136" s="81"/>
      <c r="AG136" s="81"/>
      <c r="AH136" s="81"/>
      <c r="AI136" s="81"/>
      <c r="AJ136" s="81">
        <v>1</v>
      </c>
      <c r="AK136" s="81"/>
    </row>
    <row r="137" spans="2:37" ht="16" customHeight="1">
      <c r="B137" s="96" t="s">
        <v>82</v>
      </c>
      <c r="C137" s="120" t="s">
        <v>174</v>
      </c>
      <c r="D137" s="80">
        <f t="shared" si="50"/>
        <v>270</v>
      </c>
      <c r="E137" s="77">
        <v>110</v>
      </c>
      <c r="F137" s="80">
        <v>40</v>
      </c>
      <c r="G137" s="77">
        <v>80</v>
      </c>
      <c r="H137" s="80"/>
      <c r="I137" s="80"/>
      <c r="J137" s="80">
        <v>40</v>
      </c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1"/>
      <c r="Y137" s="81"/>
      <c r="Z137" s="81">
        <v>1</v>
      </c>
      <c r="AA137" s="81"/>
      <c r="AB137" s="81"/>
      <c r="AC137" s="81"/>
      <c r="AD137" s="81"/>
      <c r="AE137" s="81"/>
      <c r="AF137" s="81"/>
      <c r="AG137" s="81"/>
      <c r="AH137" s="81">
        <v>1</v>
      </c>
      <c r="AI137" s="81"/>
      <c r="AJ137" s="81"/>
      <c r="AK137" s="81"/>
    </row>
    <row r="138" spans="2:37" ht="16" customHeight="1">
      <c r="B138" s="96" t="s">
        <v>82</v>
      </c>
      <c r="C138" s="120" t="s">
        <v>175</v>
      </c>
      <c r="D138" s="80">
        <f t="shared" si="50"/>
        <v>280</v>
      </c>
      <c r="E138" s="80">
        <v>80</v>
      </c>
      <c r="F138" s="80"/>
      <c r="G138" s="80">
        <v>120</v>
      </c>
      <c r="H138" s="80"/>
      <c r="I138" s="80"/>
      <c r="J138" s="80"/>
      <c r="K138" s="80">
        <v>0</v>
      </c>
      <c r="L138" s="80">
        <v>80</v>
      </c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1"/>
      <c r="Y138" s="81"/>
      <c r="Z138" s="81">
        <v>1</v>
      </c>
      <c r="AA138" s="81"/>
      <c r="AB138" s="81"/>
      <c r="AC138" s="81"/>
      <c r="AD138" s="81"/>
      <c r="AE138" s="81"/>
      <c r="AF138" s="81"/>
      <c r="AG138" s="81"/>
      <c r="AH138" s="81">
        <v>1</v>
      </c>
      <c r="AI138" s="81"/>
      <c r="AJ138" s="81"/>
      <c r="AK138" s="81"/>
    </row>
    <row r="139" spans="2:37" ht="16" customHeight="1">
      <c r="B139" s="96" t="s">
        <v>82</v>
      </c>
      <c r="C139" s="120" t="s">
        <v>176</v>
      </c>
      <c r="D139" s="80">
        <f t="shared" si="50"/>
        <v>80</v>
      </c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>
        <v>80</v>
      </c>
      <c r="U139" s="80"/>
      <c r="V139" s="80"/>
      <c r="W139" s="80"/>
      <c r="X139" s="81"/>
      <c r="Y139" s="81"/>
      <c r="Z139" s="81"/>
      <c r="AA139" s="81"/>
      <c r="AB139" s="81">
        <v>1</v>
      </c>
      <c r="AC139" s="81"/>
      <c r="AD139" s="81"/>
      <c r="AE139" s="81"/>
      <c r="AF139" s="81"/>
      <c r="AG139" s="81"/>
      <c r="AH139" s="81">
        <v>1</v>
      </c>
      <c r="AI139" s="81"/>
      <c r="AJ139" s="81"/>
      <c r="AK139" s="81"/>
    </row>
    <row r="140" spans="2:37" ht="16" customHeight="1">
      <c r="B140" s="96" t="s">
        <v>82</v>
      </c>
      <c r="C140" s="120" t="s">
        <v>177</v>
      </c>
      <c r="D140" s="80">
        <f t="shared" si="50"/>
        <v>45</v>
      </c>
      <c r="E140" s="80"/>
      <c r="F140" s="80"/>
      <c r="G140" s="80">
        <v>45</v>
      </c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1"/>
      <c r="Y140" s="81"/>
      <c r="Z140" s="81">
        <v>1</v>
      </c>
      <c r="AA140" s="81"/>
      <c r="AB140" s="81"/>
      <c r="AC140" s="81"/>
      <c r="AD140" s="81"/>
      <c r="AE140" s="81"/>
      <c r="AF140" s="81"/>
      <c r="AG140" s="81"/>
      <c r="AH140" s="81">
        <v>1</v>
      </c>
      <c r="AI140" s="81"/>
      <c r="AJ140" s="81"/>
      <c r="AK140" s="81"/>
    </row>
    <row r="141" spans="2:37" ht="16" customHeight="1">
      <c r="B141" s="96" t="s">
        <v>82</v>
      </c>
      <c r="C141" s="120" t="s">
        <v>178</v>
      </c>
      <c r="D141" s="80">
        <f t="shared" si="50"/>
        <v>80</v>
      </c>
      <c r="E141" s="80"/>
      <c r="F141" s="80"/>
      <c r="G141" s="80"/>
      <c r="H141" s="80"/>
      <c r="I141" s="80"/>
      <c r="J141" s="80"/>
      <c r="K141" s="80"/>
      <c r="L141" s="80">
        <v>80</v>
      </c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1"/>
      <c r="Y141" s="81"/>
      <c r="Z141" s="81">
        <v>1</v>
      </c>
      <c r="AA141" s="81"/>
      <c r="AB141" s="81" t="s">
        <v>309</v>
      </c>
      <c r="AC141" s="81"/>
      <c r="AD141" s="81"/>
      <c r="AE141" s="81"/>
      <c r="AF141" s="81"/>
      <c r="AG141" s="81"/>
      <c r="AH141" s="81">
        <v>1</v>
      </c>
      <c r="AI141" s="81"/>
      <c r="AJ141" s="81"/>
      <c r="AK141" s="81"/>
    </row>
    <row r="142" spans="2:37" ht="16" customHeight="1">
      <c r="B142" s="96"/>
      <c r="C142" s="120" t="s">
        <v>323</v>
      </c>
      <c r="D142" s="80">
        <f t="shared" si="50"/>
        <v>8</v>
      </c>
      <c r="E142" s="80"/>
      <c r="F142" s="80"/>
      <c r="G142" s="80">
        <v>8</v>
      </c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1"/>
      <c r="Y142" s="81"/>
      <c r="Z142" s="81">
        <v>1</v>
      </c>
      <c r="AA142" s="81"/>
      <c r="AB142" s="81"/>
      <c r="AC142" s="81"/>
      <c r="AD142" s="81"/>
      <c r="AE142" s="81"/>
      <c r="AF142" s="81"/>
      <c r="AG142" s="81">
        <v>1</v>
      </c>
      <c r="AH142" s="81"/>
      <c r="AI142" s="81"/>
      <c r="AJ142" s="81"/>
      <c r="AK142" s="81"/>
    </row>
    <row r="143" spans="2:37" ht="16" customHeight="1">
      <c r="B143" s="96" t="s">
        <v>82</v>
      </c>
      <c r="C143" s="120" t="s">
        <v>338</v>
      </c>
      <c r="D143" s="80">
        <f t="shared" si="50"/>
        <v>72</v>
      </c>
      <c r="E143" s="80"/>
      <c r="F143" s="80"/>
      <c r="G143" s="80">
        <v>36</v>
      </c>
      <c r="H143" s="80">
        <v>36</v>
      </c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1"/>
      <c r="Y143" s="81"/>
      <c r="Z143" s="81">
        <v>1</v>
      </c>
      <c r="AA143" s="81"/>
      <c r="AB143" s="81"/>
      <c r="AC143" s="81"/>
      <c r="AD143" s="81"/>
      <c r="AE143" s="81"/>
      <c r="AF143" s="81"/>
      <c r="AG143" s="81"/>
      <c r="AH143" s="81">
        <v>1</v>
      </c>
      <c r="AI143" s="81"/>
      <c r="AJ143" s="81"/>
      <c r="AK143" s="81"/>
    </row>
    <row r="144" spans="2:37" ht="16" customHeight="1">
      <c r="B144" s="96" t="s">
        <v>385</v>
      </c>
      <c r="C144" s="120" t="s">
        <v>357</v>
      </c>
      <c r="D144" s="80">
        <f t="shared" si="50"/>
        <v>40</v>
      </c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1">
        <v>40</v>
      </c>
      <c r="Y144" s="81"/>
      <c r="Z144" s="81"/>
      <c r="AA144" s="81"/>
      <c r="AB144" s="81"/>
      <c r="AC144" s="81"/>
      <c r="AD144" s="81"/>
      <c r="AE144" s="81"/>
      <c r="AF144" s="81">
        <v>1</v>
      </c>
      <c r="AG144" s="81"/>
      <c r="AH144" s="81"/>
      <c r="AI144" s="81">
        <v>1</v>
      </c>
      <c r="AJ144" s="81"/>
      <c r="AK144" s="81"/>
    </row>
    <row r="145" spans="2:37" ht="16" customHeight="1">
      <c r="B145" s="96" t="s">
        <v>368</v>
      </c>
      <c r="C145" s="120" t="s">
        <v>361</v>
      </c>
      <c r="D145" s="80">
        <f t="shared" si="50"/>
        <v>80</v>
      </c>
      <c r="E145" s="80"/>
      <c r="F145" s="80"/>
      <c r="G145" s="80"/>
      <c r="H145" s="80"/>
      <c r="I145" s="80"/>
      <c r="J145" s="80"/>
      <c r="K145" s="80"/>
      <c r="L145" s="80">
        <v>80</v>
      </c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1"/>
      <c r="Y145" s="81"/>
      <c r="Z145" s="81">
        <v>1</v>
      </c>
      <c r="AA145" s="81"/>
      <c r="AB145" s="81"/>
      <c r="AC145" s="81"/>
      <c r="AD145" s="81"/>
      <c r="AE145" s="81"/>
      <c r="AF145" s="81"/>
      <c r="AG145" s="81"/>
      <c r="AH145" s="81">
        <v>1</v>
      </c>
      <c r="AI145" s="81"/>
      <c r="AJ145" s="81"/>
      <c r="AK145" s="81"/>
    </row>
    <row r="146" spans="2:37" ht="16" customHeight="1">
      <c r="B146" s="96"/>
      <c r="C146" s="120" t="s">
        <v>382</v>
      </c>
      <c r="D146" s="80">
        <f t="shared" si="50"/>
        <v>80</v>
      </c>
      <c r="E146" s="80">
        <v>80</v>
      </c>
      <c r="F146" s="80"/>
      <c r="G146" s="80">
        <v>0</v>
      </c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1"/>
      <c r="Y146" s="81"/>
      <c r="Z146" s="81">
        <v>1</v>
      </c>
      <c r="AA146" s="81"/>
      <c r="AB146" s="81"/>
      <c r="AC146" s="81"/>
      <c r="AD146" s="81"/>
      <c r="AE146" s="81"/>
      <c r="AF146" s="81"/>
      <c r="AG146" s="81"/>
      <c r="AH146" s="81">
        <v>1</v>
      </c>
      <c r="AI146" s="81"/>
      <c r="AJ146" s="81"/>
      <c r="AK146" s="81"/>
    </row>
    <row r="147" spans="2:37" ht="16" customHeight="1">
      <c r="B147" s="96" t="s">
        <v>366</v>
      </c>
      <c r="C147" s="120" t="s">
        <v>383</v>
      </c>
      <c r="D147" s="80">
        <f t="shared" ref="D147:D151" si="51">SUM(E147:X147)</f>
        <v>90</v>
      </c>
      <c r="E147" s="80"/>
      <c r="F147" s="80"/>
      <c r="G147" s="80">
        <v>60</v>
      </c>
      <c r="H147" s="80">
        <v>30</v>
      </c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1"/>
      <c r="Y147" s="81"/>
      <c r="Z147" s="81">
        <v>1</v>
      </c>
      <c r="AA147" s="81"/>
      <c r="AB147" s="81"/>
      <c r="AC147" s="81"/>
      <c r="AD147" s="81"/>
      <c r="AE147" s="81"/>
      <c r="AF147" s="81"/>
      <c r="AG147" s="81"/>
      <c r="AH147" s="81">
        <v>1</v>
      </c>
      <c r="AI147" s="81"/>
      <c r="AJ147" s="81"/>
      <c r="AK147" s="81"/>
    </row>
    <row r="148" spans="2:37" ht="16" customHeight="1">
      <c r="B148" s="96" t="s">
        <v>366</v>
      </c>
      <c r="C148" s="120" t="s">
        <v>405</v>
      </c>
      <c r="D148" s="80">
        <f t="shared" si="51"/>
        <v>160</v>
      </c>
      <c r="E148" s="80">
        <v>40</v>
      </c>
      <c r="F148" s="80"/>
      <c r="G148" s="80">
        <v>120</v>
      </c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1"/>
      <c r="Y148" s="81"/>
      <c r="Z148" s="81">
        <v>1</v>
      </c>
      <c r="AA148" s="81"/>
      <c r="AB148" s="81"/>
      <c r="AC148" s="81"/>
      <c r="AD148" s="81"/>
      <c r="AE148" s="81"/>
      <c r="AF148" s="81"/>
      <c r="AG148" s="81"/>
      <c r="AH148" s="81">
        <v>1</v>
      </c>
      <c r="AI148" s="81"/>
      <c r="AJ148" s="81"/>
      <c r="AK148" s="81"/>
    </row>
    <row r="149" spans="2:37" ht="16" customHeight="1">
      <c r="B149" s="96" t="s">
        <v>366</v>
      </c>
      <c r="C149" s="120" t="s">
        <v>409</v>
      </c>
      <c r="D149" s="80">
        <f t="shared" ref="D149" si="52">SUM(E149:X149)</f>
        <v>32</v>
      </c>
      <c r="E149" s="80"/>
      <c r="F149" s="80"/>
      <c r="G149" s="80"/>
      <c r="H149" s="80"/>
      <c r="I149" s="80"/>
      <c r="J149" s="80"/>
      <c r="K149" s="80"/>
      <c r="L149" s="80">
        <v>32</v>
      </c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1"/>
      <c r="Y149" s="81"/>
      <c r="Z149" s="81">
        <v>1</v>
      </c>
      <c r="AA149" s="81"/>
      <c r="AB149" s="81"/>
      <c r="AC149" s="81"/>
      <c r="AD149" s="81"/>
      <c r="AE149" s="81"/>
      <c r="AF149" s="81"/>
      <c r="AG149" s="81"/>
      <c r="AH149" s="81">
        <v>1</v>
      </c>
      <c r="AI149" s="81"/>
      <c r="AJ149" s="81"/>
      <c r="AK149" s="81"/>
    </row>
    <row r="150" spans="2:37" ht="16" customHeight="1">
      <c r="B150" s="96"/>
      <c r="C150" s="120" t="s">
        <v>411</v>
      </c>
      <c r="D150" s="80">
        <f t="shared" si="51"/>
        <v>40</v>
      </c>
      <c r="E150" s="80"/>
      <c r="F150" s="80"/>
      <c r="G150" s="80"/>
      <c r="H150" s="80"/>
      <c r="I150" s="80"/>
      <c r="J150" s="80"/>
      <c r="K150" s="80"/>
      <c r="L150" s="80">
        <v>40</v>
      </c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1"/>
      <c r="Y150" s="81"/>
      <c r="Z150" s="81">
        <v>1</v>
      </c>
      <c r="AA150" s="81"/>
      <c r="AB150" s="81"/>
      <c r="AC150" s="81"/>
      <c r="AD150" s="81"/>
      <c r="AE150" s="81"/>
      <c r="AF150" s="81"/>
      <c r="AG150" s="81"/>
      <c r="AH150" s="81">
        <v>1</v>
      </c>
      <c r="AI150" s="81"/>
      <c r="AJ150" s="81"/>
      <c r="AK150" s="81"/>
    </row>
    <row r="151" spans="2:37" ht="16" customHeight="1">
      <c r="B151" s="96" t="s">
        <v>366</v>
      </c>
      <c r="C151" s="120" t="s">
        <v>412</v>
      </c>
      <c r="D151" s="80">
        <f t="shared" si="51"/>
        <v>40</v>
      </c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>
        <v>40</v>
      </c>
      <c r="U151" s="80"/>
      <c r="V151" s="80"/>
      <c r="W151" s="80"/>
      <c r="X151" s="81"/>
      <c r="Y151" s="81"/>
      <c r="Z151" s="81"/>
      <c r="AA151" s="81"/>
      <c r="AB151" s="81">
        <v>1</v>
      </c>
      <c r="AC151" s="81"/>
      <c r="AD151" s="81"/>
      <c r="AE151" s="81"/>
      <c r="AF151" s="81"/>
      <c r="AG151" s="81">
        <v>1</v>
      </c>
      <c r="AH151" s="81"/>
      <c r="AI151" s="81"/>
      <c r="AJ151" s="81"/>
      <c r="AK151" s="81"/>
    </row>
    <row r="152" spans="2:37" ht="16" customHeight="1">
      <c r="B152" s="96"/>
      <c r="C152" s="112" t="s">
        <v>414</v>
      </c>
      <c r="D152" s="80">
        <f t="shared" si="50"/>
        <v>80</v>
      </c>
      <c r="E152" s="80"/>
      <c r="F152" s="80"/>
      <c r="G152" s="80"/>
      <c r="H152" s="80"/>
      <c r="I152" s="80"/>
      <c r="J152" s="80"/>
      <c r="K152" s="80"/>
      <c r="L152" s="80">
        <v>80</v>
      </c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1"/>
      <c r="Y152" s="81"/>
      <c r="Z152" s="81">
        <v>1</v>
      </c>
      <c r="AA152" s="81"/>
      <c r="AB152" s="81"/>
      <c r="AC152" s="81"/>
      <c r="AD152" s="81"/>
      <c r="AE152" s="81"/>
      <c r="AF152" s="81"/>
      <c r="AG152" s="81">
        <v>1</v>
      </c>
      <c r="AH152" s="81"/>
      <c r="AI152" s="81"/>
      <c r="AJ152" s="81"/>
      <c r="AK152" s="81"/>
    </row>
    <row r="153" spans="2:37" ht="16" customHeight="1">
      <c r="B153" s="96"/>
      <c r="C153" s="112" t="s">
        <v>416</v>
      </c>
      <c r="D153" s="80">
        <f t="shared" si="50"/>
        <v>200</v>
      </c>
      <c r="E153" s="77">
        <v>40</v>
      </c>
      <c r="F153" s="80"/>
      <c r="G153" s="77">
        <v>160</v>
      </c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1"/>
      <c r="Y153" s="81"/>
      <c r="Z153" s="78">
        <v>1</v>
      </c>
      <c r="AA153" s="81"/>
      <c r="AB153" s="81"/>
      <c r="AC153" s="81"/>
      <c r="AD153" s="81"/>
      <c r="AE153" s="81"/>
      <c r="AF153" s="81"/>
      <c r="AG153" s="81"/>
      <c r="AH153" s="78">
        <v>1</v>
      </c>
      <c r="AI153" s="81"/>
      <c r="AJ153" s="107"/>
    </row>
    <row r="154" spans="2:37" ht="16" customHeight="1">
      <c r="C154" s="120" t="s">
        <v>37</v>
      </c>
      <c r="D154" s="80">
        <f>SUM(E154:X154)</f>
        <v>4671</v>
      </c>
      <c r="E154" s="80">
        <f>SUM(E123:E153)</f>
        <v>1450</v>
      </c>
      <c r="F154" s="80">
        <f t="shared" ref="F154:X154" si="53">SUM(F123:F153)</f>
        <v>200</v>
      </c>
      <c r="G154" s="80">
        <f t="shared" si="53"/>
        <v>1881</v>
      </c>
      <c r="H154" s="80">
        <f t="shared" si="53"/>
        <v>66</v>
      </c>
      <c r="I154" s="80">
        <f t="shared" si="53"/>
        <v>94</v>
      </c>
      <c r="J154" s="80">
        <f t="shared" si="53"/>
        <v>268</v>
      </c>
      <c r="K154" s="80">
        <f t="shared" si="53"/>
        <v>40</v>
      </c>
      <c r="L154" s="80">
        <f t="shared" si="53"/>
        <v>432</v>
      </c>
      <c r="M154" s="80">
        <f t="shared" si="53"/>
        <v>0</v>
      </c>
      <c r="N154" s="80">
        <f t="shared" si="53"/>
        <v>0</v>
      </c>
      <c r="O154" s="80">
        <f t="shared" si="53"/>
        <v>0</v>
      </c>
      <c r="P154" s="80">
        <f t="shared" si="53"/>
        <v>0</v>
      </c>
      <c r="Q154" s="80">
        <f t="shared" si="53"/>
        <v>0</v>
      </c>
      <c r="R154" s="80">
        <f t="shared" si="53"/>
        <v>0</v>
      </c>
      <c r="S154" s="80">
        <f t="shared" si="53"/>
        <v>0</v>
      </c>
      <c r="T154" s="80">
        <f t="shared" si="53"/>
        <v>200</v>
      </c>
      <c r="U154" s="80">
        <f t="shared" si="53"/>
        <v>0</v>
      </c>
      <c r="V154" s="80">
        <f t="shared" si="53"/>
        <v>0</v>
      </c>
      <c r="W154" s="80">
        <f t="shared" si="53"/>
        <v>0</v>
      </c>
      <c r="X154" s="80">
        <f t="shared" si="53"/>
        <v>40</v>
      </c>
      <c r="Y154" s="80"/>
      <c r="Z154" s="80">
        <f>SUM(Z123:Z153)</f>
        <v>26</v>
      </c>
      <c r="AA154" s="80">
        <f t="shared" ref="AA154:AJ154" si="54">SUM(AA123:AA153)</f>
        <v>0</v>
      </c>
      <c r="AB154" s="80">
        <f t="shared" si="54"/>
        <v>4</v>
      </c>
      <c r="AC154" s="80">
        <f t="shared" si="54"/>
        <v>0</v>
      </c>
      <c r="AD154" s="80">
        <f t="shared" si="54"/>
        <v>0</v>
      </c>
      <c r="AE154" s="80">
        <f t="shared" si="54"/>
        <v>0</v>
      </c>
      <c r="AF154" s="80">
        <f t="shared" si="54"/>
        <v>1</v>
      </c>
      <c r="AG154" s="80">
        <f>SUM(AG123:AG153)</f>
        <v>4</v>
      </c>
      <c r="AH154" s="80">
        <f t="shared" si="54"/>
        <v>25</v>
      </c>
      <c r="AI154" s="80">
        <f t="shared" si="54"/>
        <v>1</v>
      </c>
      <c r="AJ154" s="129">
        <f t="shared" si="54"/>
        <v>1</v>
      </c>
    </row>
    <row r="155" spans="2:37" ht="16" customHeight="1" thickBot="1">
      <c r="C155" s="121" t="s">
        <v>37</v>
      </c>
      <c r="D155" s="99">
        <f>SUM(D154)</f>
        <v>4671</v>
      </c>
      <c r="E155" s="100">
        <f t="shared" ref="E155:X155" si="55">SUM(E154)</f>
        <v>1450</v>
      </c>
      <c r="F155" s="100">
        <f t="shared" si="55"/>
        <v>200</v>
      </c>
      <c r="G155" s="100">
        <f t="shared" si="55"/>
        <v>1881</v>
      </c>
      <c r="H155" s="100">
        <f t="shared" si="55"/>
        <v>66</v>
      </c>
      <c r="I155" s="100">
        <f t="shared" si="55"/>
        <v>94</v>
      </c>
      <c r="J155" s="100">
        <f t="shared" si="55"/>
        <v>268</v>
      </c>
      <c r="K155" s="100">
        <f t="shared" si="55"/>
        <v>40</v>
      </c>
      <c r="L155" s="100">
        <f t="shared" si="55"/>
        <v>432</v>
      </c>
      <c r="M155" s="100">
        <f t="shared" si="55"/>
        <v>0</v>
      </c>
      <c r="N155" s="100">
        <f t="shared" si="55"/>
        <v>0</v>
      </c>
      <c r="O155" s="100">
        <f t="shared" si="55"/>
        <v>0</v>
      </c>
      <c r="P155" s="100">
        <f t="shared" si="55"/>
        <v>0</v>
      </c>
      <c r="Q155" s="100">
        <f t="shared" si="55"/>
        <v>0</v>
      </c>
      <c r="R155" s="100">
        <f t="shared" si="55"/>
        <v>0</v>
      </c>
      <c r="S155" s="100">
        <f t="shared" si="55"/>
        <v>0</v>
      </c>
      <c r="T155" s="100">
        <f>SUM(T154)</f>
        <v>200</v>
      </c>
      <c r="U155" s="100">
        <f t="shared" si="55"/>
        <v>0</v>
      </c>
      <c r="V155" s="100">
        <f t="shared" si="55"/>
        <v>0</v>
      </c>
      <c r="W155" s="100">
        <f>SUM(W154)</f>
        <v>0</v>
      </c>
      <c r="X155" s="100">
        <f t="shared" si="55"/>
        <v>40</v>
      </c>
      <c r="Y155" s="80"/>
      <c r="Z155" s="122">
        <f t="shared" ref="Z155:AJ155" si="56">SUM(Z154)</f>
        <v>26</v>
      </c>
      <c r="AA155" s="122">
        <f t="shared" si="56"/>
        <v>0</v>
      </c>
      <c r="AB155" s="122">
        <f>SUM(AB154)</f>
        <v>4</v>
      </c>
      <c r="AC155" s="122">
        <f t="shared" si="56"/>
        <v>0</v>
      </c>
      <c r="AD155" s="122">
        <f t="shared" si="56"/>
        <v>0</v>
      </c>
      <c r="AE155" s="122">
        <f>SUM(AE154)</f>
        <v>0</v>
      </c>
      <c r="AF155" s="122">
        <f t="shared" si="56"/>
        <v>1</v>
      </c>
      <c r="AG155" s="122">
        <f t="shared" si="56"/>
        <v>4</v>
      </c>
      <c r="AH155" s="122">
        <f t="shared" si="56"/>
        <v>25</v>
      </c>
      <c r="AI155" s="122">
        <f t="shared" si="56"/>
        <v>1</v>
      </c>
      <c r="AJ155" s="123">
        <f t="shared" si="56"/>
        <v>1</v>
      </c>
    </row>
    <row r="156" spans="2:37" ht="16" customHeight="1"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1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81"/>
    </row>
    <row r="157" spans="2:37" ht="16" customHeight="1" thickBot="1">
      <c r="B157" s="96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AK157" s="81"/>
    </row>
    <row r="158" spans="2:37" ht="16" customHeight="1">
      <c r="B158" s="96" t="s">
        <v>82</v>
      </c>
      <c r="C158" s="118" t="s">
        <v>179</v>
      </c>
      <c r="D158" s="104">
        <f t="shared" ref="D158:D169" si="57">SUM(E158:X158)</f>
        <v>40</v>
      </c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>
        <v>40</v>
      </c>
      <c r="U158" s="104"/>
      <c r="V158" s="104"/>
      <c r="W158" s="104"/>
      <c r="X158" s="119"/>
      <c r="Y158" s="81"/>
      <c r="Z158" s="93"/>
      <c r="AA158" s="93"/>
      <c r="AB158" s="93">
        <v>1</v>
      </c>
      <c r="AC158" s="93"/>
      <c r="AD158" s="93"/>
      <c r="AE158" s="93"/>
      <c r="AF158" s="93"/>
      <c r="AG158" s="93"/>
      <c r="AH158" s="93">
        <v>1</v>
      </c>
      <c r="AI158" s="93"/>
      <c r="AJ158" s="93"/>
      <c r="AK158" s="81"/>
    </row>
    <row r="159" spans="2:37" ht="16" customHeight="1">
      <c r="B159" s="96" t="s">
        <v>82</v>
      </c>
      <c r="C159" s="120" t="s">
        <v>180</v>
      </c>
      <c r="D159" s="80">
        <f t="shared" si="57"/>
        <v>60</v>
      </c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>
        <v>60</v>
      </c>
      <c r="T159" s="80"/>
      <c r="U159" s="80"/>
      <c r="V159" s="80"/>
      <c r="W159" s="80"/>
      <c r="X159" s="81"/>
      <c r="Y159" s="81"/>
      <c r="Z159" s="81"/>
      <c r="AA159" s="81">
        <v>1</v>
      </c>
      <c r="AB159" s="81"/>
      <c r="AC159" s="81"/>
      <c r="AD159" s="81"/>
      <c r="AE159" s="81"/>
      <c r="AF159" s="81"/>
      <c r="AG159" s="81">
        <v>1</v>
      </c>
      <c r="AH159" s="81"/>
      <c r="AI159" s="81"/>
      <c r="AJ159" s="81"/>
      <c r="AK159" s="81"/>
    </row>
    <row r="160" spans="2:37" ht="16" customHeight="1">
      <c r="B160" s="96" t="s">
        <v>82</v>
      </c>
      <c r="C160" s="120" t="s">
        <v>393</v>
      </c>
      <c r="D160" s="80">
        <f t="shared" ref="D160" si="58">SUM(E160:X160)</f>
        <v>60</v>
      </c>
      <c r="E160" s="80"/>
      <c r="F160" s="80"/>
      <c r="G160" s="80">
        <v>40</v>
      </c>
      <c r="H160" s="80"/>
      <c r="I160" s="80"/>
      <c r="J160" s="80">
        <v>20</v>
      </c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1"/>
      <c r="Y160" s="81"/>
      <c r="Z160" s="81">
        <v>1</v>
      </c>
      <c r="AA160" s="81"/>
      <c r="AB160" s="81"/>
      <c r="AC160" s="81"/>
      <c r="AD160" s="81"/>
      <c r="AE160" s="81"/>
      <c r="AF160" s="81"/>
      <c r="AG160" s="81"/>
      <c r="AH160" s="81">
        <v>1</v>
      </c>
      <c r="AI160" s="81"/>
      <c r="AJ160" s="81"/>
      <c r="AK160" s="81"/>
    </row>
    <row r="161" spans="2:37" ht="16" customHeight="1">
      <c r="B161" s="96"/>
      <c r="C161" s="120" t="s">
        <v>38</v>
      </c>
      <c r="D161" s="80">
        <f t="shared" si="57"/>
        <v>160</v>
      </c>
      <c r="E161" s="80">
        <f>SUM(E158:E160)</f>
        <v>0</v>
      </c>
      <c r="F161" s="80">
        <f t="shared" ref="F161:AJ161" si="59">SUM(F158:F160)</f>
        <v>0</v>
      </c>
      <c r="G161" s="80">
        <f t="shared" si="59"/>
        <v>40</v>
      </c>
      <c r="H161" s="80">
        <f t="shared" si="59"/>
        <v>0</v>
      </c>
      <c r="I161" s="80">
        <f t="shared" si="59"/>
        <v>0</v>
      </c>
      <c r="J161" s="80">
        <f t="shared" si="59"/>
        <v>20</v>
      </c>
      <c r="K161" s="80">
        <f t="shared" si="59"/>
        <v>0</v>
      </c>
      <c r="L161" s="80">
        <f t="shared" si="59"/>
        <v>0</v>
      </c>
      <c r="M161" s="80">
        <f t="shared" si="59"/>
        <v>0</v>
      </c>
      <c r="N161" s="80">
        <f t="shared" si="59"/>
        <v>0</v>
      </c>
      <c r="O161" s="80">
        <f t="shared" si="59"/>
        <v>0</v>
      </c>
      <c r="P161" s="80">
        <f t="shared" si="59"/>
        <v>0</v>
      </c>
      <c r="Q161" s="80">
        <f t="shared" si="59"/>
        <v>0</v>
      </c>
      <c r="R161" s="80">
        <f t="shared" si="59"/>
        <v>0</v>
      </c>
      <c r="S161" s="80">
        <f t="shared" si="59"/>
        <v>60</v>
      </c>
      <c r="T161" s="80">
        <f t="shared" si="59"/>
        <v>40</v>
      </c>
      <c r="U161" s="80">
        <f t="shared" si="59"/>
        <v>0</v>
      </c>
      <c r="V161" s="80">
        <f t="shared" si="59"/>
        <v>0</v>
      </c>
      <c r="W161" s="80">
        <f t="shared" si="59"/>
        <v>0</v>
      </c>
      <c r="X161" s="80">
        <f t="shared" si="59"/>
        <v>0</v>
      </c>
      <c r="Y161" s="80"/>
      <c r="Z161" s="80">
        <f t="shared" si="59"/>
        <v>1</v>
      </c>
      <c r="AA161" s="80">
        <f t="shared" si="59"/>
        <v>1</v>
      </c>
      <c r="AB161" s="80">
        <f t="shared" si="59"/>
        <v>1</v>
      </c>
      <c r="AC161" s="80">
        <f t="shared" si="59"/>
        <v>0</v>
      </c>
      <c r="AD161" s="80">
        <f t="shared" si="59"/>
        <v>0</v>
      </c>
      <c r="AE161" s="80">
        <f t="shared" si="59"/>
        <v>0</v>
      </c>
      <c r="AF161" s="80">
        <f t="shared" si="59"/>
        <v>0</v>
      </c>
      <c r="AG161" s="80">
        <f t="shared" si="59"/>
        <v>1</v>
      </c>
      <c r="AH161" s="80">
        <f t="shared" si="59"/>
        <v>2</v>
      </c>
      <c r="AI161" s="80">
        <f t="shared" si="59"/>
        <v>0</v>
      </c>
      <c r="AJ161" s="80">
        <f t="shared" si="59"/>
        <v>0</v>
      </c>
      <c r="AK161" s="81"/>
    </row>
    <row r="162" spans="2:37" ht="16" customHeight="1">
      <c r="B162" s="96" t="s">
        <v>82</v>
      </c>
      <c r="C162" s="124" t="s">
        <v>181</v>
      </c>
      <c r="D162" s="100">
        <f t="shared" si="57"/>
        <v>80</v>
      </c>
      <c r="E162" s="100">
        <v>80</v>
      </c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93"/>
      <c r="Y162" s="107"/>
      <c r="Z162" s="93">
        <v>1</v>
      </c>
      <c r="AA162" s="93"/>
      <c r="AB162" s="93"/>
      <c r="AC162" s="93"/>
      <c r="AD162" s="93"/>
      <c r="AE162" s="93"/>
      <c r="AF162" s="93"/>
      <c r="AG162" s="93"/>
      <c r="AH162" s="93">
        <v>1</v>
      </c>
      <c r="AI162" s="93"/>
      <c r="AJ162" s="106"/>
      <c r="AK162" s="81"/>
    </row>
    <row r="163" spans="2:37" ht="16" customHeight="1">
      <c r="B163" s="96" t="s">
        <v>82</v>
      </c>
      <c r="C163" s="120" t="s">
        <v>182</v>
      </c>
      <c r="D163" s="80">
        <f t="shared" si="57"/>
        <v>30</v>
      </c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>
        <v>30</v>
      </c>
      <c r="U163" s="80"/>
      <c r="V163" s="80"/>
      <c r="W163" s="80"/>
      <c r="X163" s="81"/>
      <c r="Y163" s="107"/>
      <c r="Z163" s="81"/>
      <c r="AA163" s="81"/>
      <c r="AB163" s="81">
        <v>1</v>
      </c>
      <c r="AC163" s="81"/>
      <c r="AD163" s="81"/>
      <c r="AE163" s="81"/>
      <c r="AF163" s="81"/>
      <c r="AG163" s="81"/>
      <c r="AH163" s="81">
        <v>1</v>
      </c>
      <c r="AI163" s="81"/>
      <c r="AJ163" s="107"/>
      <c r="AK163" s="81"/>
    </row>
    <row r="164" spans="2:37" ht="16" customHeight="1">
      <c r="B164" s="96" t="s">
        <v>82</v>
      </c>
      <c r="C164" s="120" t="s">
        <v>330</v>
      </c>
      <c r="D164" s="80">
        <f t="shared" si="57"/>
        <v>40</v>
      </c>
      <c r="E164" s="80">
        <v>40</v>
      </c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1"/>
      <c r="Y164" s="107"/>
      <c r="Z164" s="81">
        <v>1</v>
      </c>
      <c r="AA164" s="81"/>
      <c r="AB164" s="81"/>
      <c r="AC164" s="81"/>
      <c r="AD164" s="81"/>
      <c r="AE164" s="81"/>
      <c r="AF164" s="81"/>
      <c r="AG164" s="81"/>
      <c r="AH164" s="81">
        <v>1</v>
      </c>
      <c r="AI164" s="81"/>
      <c r="AJ164" s="107"/>
      <c r="AK164" s="81"/>
    </row>
    <row r="165" spans="2:37" ht="16" customHeight="1">
      <c r="B165" s="96" t="s">
        <v>82</v>
      </c>
      <c r="C165" s="120" t="s">
        <v>387</v>
      </c>
      <c r="D165" s="80">
        <f t="shared" si="57"/>
        <v>80</v>
      </c>
      <c r="E165" s="80">
        <v>40</v>
      </c>
      <c r="F165" s="80"/>
      <c r="G165" s="80">
        <v>40</v>
      </c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1"/>
      <c r="Y165" s="107"/>
      <c r="Z165" s="81">
        <v>1</v>
      </c>
      <c r="AA165" s="81"/>
      <c r="AB165" s="81"/>
      <c r="AC165" s="81"/>
      <c r="AD165" s="81"/>
      <c r="AE165" s="81"/>
      <c r="AF165" s="81"/>
      <c r="AG165" s="81"/>
      <c r="AH165" s="81">
        <v>1</v>
      </c>
      <c r="AI165" s="81"/>
      <c r="AJ165" s="107"/>
      <c r="AK165" s="81"/>
    </row>
    <row r="166" spans="2:37" ht="16" customHeight="1">
      <c r="B166" s="96"/>
      <c r="C166" s="120" t="s">
        <v>39</v>
      </c>
      <c r="D166" s="80">
        <f>SUM(E166:X166)</f>
        <v>230</v>
      </c>
      <c r="E166" s="80">
        <f t="shared" ref="E166:X166" si="60">SUM(E162:E165)</f>
        <v>160</v>
      </c>
      <c r="F166" s="80">
        <f t="shared" si="60"/>
        <v>0</v>
      </c>
      <c r="G166" s="80">
        <f t="shared" si="60"/>
        <v>40</v>
      </c>
      <c r="H166" s="80">
        <f t="shared" si="60"/>
        <v>0</v>
      </c>
      <c r="I166" s="80">
        <f t="shared" si="60"/>
        <v>0</v>
      </c>
      <c r="J166" s="80">
        <f t="shared" si="60"/>
        <v>0</v>
      </c>
      <c r="K166" s="80">
        <f t="shared" si="60"/>
        <v>0</v>
      </c>
      <c r="L166" s="80">
        <f t="shared" si="60"/>
        <v>0</v>
      </c>
      <c r="M166" s="80">
        <f t="shared" si="60"/>
        <v>0</v>
      </c>
      <c r="N166" s="80">
        <f t="shared" si="60"/>
        <v>0</v>
      </c>
      <c r="O166" s="80">
        <f t="shared" si="60"/>
        <v>0</v>
      </c>
      <c r="P166" s="80">
        <f t="shared" si="60"/>
        <v>0</v>
      </c>
      <c r="Q166" s="80">
        <f t="shared" si="60"/>
        <v>0</v>
      </c>
      <c r="R166" s="80">
        <f t="shared" si="60"/>
        <v>0</v>
      </c>
      <c r="S166" s="80">
        <f t="shared" si="60"/>
        <v>0</v>
      </c>
      <c r="T166" s="80">
        <f t="shared" si="60"/>
        <v>30</v>
      </c>
      <c r="U166" s="80">
        <f t="shared" si="60"/>
        <v>0</v>
      </c>
      <c r="V166" s="80">
        <f t="shared" si="60"/>
        <v>0</v>
      </c>
      <c r="W166" s="80">
        <f t="shared" si="60"/>
        <v>0</v>
      </c>
      <c r="X166" s="80">
        <f t="shared" si="60"/>
        <v>0</v>
      </c>
      <c r="Y166" s="110"/>
      <c r="Z166" s="80">
        <f t="shared" ref="Z166:AJ166" si="61">SUM(Z162:Z165)</f>
        <v>3</v>
      </c>
      <c r="AA166" s="80">
        <f t="shared" si="61"/>
        <v>0</v>
      </c>
      <c r="AB166" s="80">
        <f t="shared" si="61"/>
        <v>1</v>
      </c>
      <c r="AC166" s="80">
        <f t="shared" si="61"/>
        <v>0</v>
      </c>
      <c r="AD166" s="80">
        <f t="shared" si="61"/>
        <v>0</v>
      </c>
      <c r="AE166" s="80">
        <f t="shared" si="61"/>
        <v>0</v>
      </c>
      <c r="AF166" s="80">
        <f t="shared" si="61"/>
        <v>0</v>
      </c>
      <c r="AG166" s="80">
        <f t="shared" si="61"/>
        <v>0</v>
      </c>
      <c r="AH166" s="80">
        <f t="shared" si="61"/>
        <v>4</v>
      </c>
      <c r="AI166" s="80">
        <f t="shared" si="61"/>
        <v>0</v>
      </c>
      <c r="AJ166" s="110">
        <f t="shared" si="61"/>
        <v>0</v>
      </c>
      <c r="AK166" s="81"/>
    </row>
    <row r="167" spans="2:37" ht="16" customHeight="1">
      <c r="B167" s="96" t="s">
        <v>82</v>
      </c>
      <c r="C167" s="124" t="s">
        <v>183</v>
      </c>
      <c r="D167" s="100">
        <f t="shared" si="57"/>
        <v>36</v>
      </c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>
        <v>36</v>
      </c>
      <c r="U167" s="100"/>
      <c r="V167" s="100"/>
      <c r="W167" s="100"/>
      <c r="X167" s="93"/>
      <c r="Y167" s="81"/>
      <c r="Z167" s="93"/>
      <c r="AA167" s="93"/>
      <c r="AB167" s="93">
        <v>1</v>
      </c>
      <c r="AC167" s="93"/>
      <c r="AD167" s="93"/>
      <c r="AE167" s="93"/>
      <c r="AF167" s="93"/>
      <c r="AG167" s="93"/>
      <c r="AH167" s="93">
        <v>1</v>
      </c>
      <c r="AI167" s="93"/>
      <c r="AJ167" s="93"/>
      <c r="AK167" s="81"/>
    </row>
    <row r="168" spans="2:37" ht="16" customHeight="1">
      <c r="B168" s="96" t="s">
        <v>82</v>
      </c>
      <c r="C168" s="120" t="s">
        <v>184</v>
      </c>
      <c r="D168" s="80">
        <f t="shared" si="57"/>
        <v>80</v>
      </c>
      <c r="E168" s="80">
        <v>40</v>
      </c>
      <c r="F168" s="80"/>
      <c r="G168" s="80"/>
      <c r="H168" s="80"/>
      <c r="I168" s="80">
        <v>40</v>
      </c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1"/>
      <c r="Y168" s="81"/>
      <c r="Z168" s="81">
        <v>1</v>
      </c>
      <c r="AA168" s="81"/>
      <c r="AB168" s="81"/>
      <c r="AC168" s="81"/>
      <c r="AD168" s="81"/>
      <c r="AE168" s="81"/>
      <c r="AF168" s="81"/>
      <c r="AG168" s="81"/>
      <c r="AH168" s="81">
        <v>1</v>
      </c>
      <c r="AI168" s="81"/>
      <c r="AJ168" s="81"/>
      <c r="AK168" s="81"/>
    </row>
    <row r="169" spans="2:37" ht="16" customHeight="1">
      <c r="B169" s="96"/>
      <c r="C169" s="120" t="s">
        <v>185</v>
      </c>
      <c r="D169" s="80">
        <f t="shared" si="57"/>
        <v>36</v>
      </c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>
        <v>36</v>
      </c>
      <c r="U169" s="80"/>
      <c r="V169" s="80"/>
      <c r="W169" s="80"/>
      <c r="X169" s="81"/>
      <c r="Y169" s="81"/>
      <c r="Z169" s="81"/>
      <c r="AA169" s="81"/>
      <c r="AB169" s="81">
        <v>1</v>
      </c>
      <c r="AC169" s="81"/>
      <c r="AD169" s="81"/>
      <c r="AE169" s="81"/>
      <c r="AF169" s="81"/>
      <c r="AG169" s="81">
        <v>1</v>
      </c>
      <c r="AH169" s="81"/>
      <c r="AI169" s="81"/>
      <c r="AJ169" s="81"/>
      <c r="AK169" s="81"/>
    </row>
    <row r="170" spans="2:37" ht="16" customHeight="1">
      <c r="B170" s="96" t="s">
        <v>82</v>
      </c>
      <c r="C170" s="120" t="s">
        <v>319</v>
      </c>
      <c r="D170" s="80">
        <f>SUM(E170:X170)</f>
        <v>40</v>
      </c>
      <c r="E170" s="80">
        <v>40</v>
      </c>
      <c r="F170" s="80"/>
      <c r="G170" s="80"/>
      <c r="H170" s="80"/>
      <c r="I170" s="80"/>
      <c r="J170" s="80"/>
      <c r="K170" s="80">
        <v>0</v>
      </c>
      <c r="L170" s="80">
        <v>0</v>
      </c>
      <c r="M170" s="80"/>
      <c r="N170" s="80"/>
      <c r="O170" s="80">
        <v>0</v>
      </c>
      <c r="P170" s="80"/>
      <c r="Q170" s="80"/>
      <c r="R170" s="80"/>
      <c r="S170" s="80"/>
      <c r="T170" s="80"/>
      <c r="U170" s="80"/>
      <c r="V170" s="80"/>
      <c r="W170" s="80"/>
      <c r="X170" s="81"/>
      <c r="Y170" s="81"/>
      <c r="Z170" s="81">
        <v>1</v>
      </c>
      <c r="AA170" s="81"/>
      <c r="AB170" s="81"/>
      <c r="AC170" s="81"/>
      <c r="AD170" s="81"/>
      <c r="AE170" s="81"/>
      <c r="AF170" s="81"/>
      <c r="AG170" s="81"/>
      <c r="AH170" s="81">
        <v>1</v>
      </c>
      <c r="AI170" s="81"/>
      <c r="AJ170" s="81"/>
      <c r="AK170" s="81"/>
    </row>
    <row r="171" spans="2:37" ht="16" customHeight="1">
      <c r="B171" s="96"/>
      <c r="C171" s="120" t="s">
        <v>40</v>
      </c>
      <c r="D171" s="80">
        <f>SUM(E171:X171)</f>
        <v>192</v>
      </c>
      <c r="E171" s="80">
        <f>SUM(E167:E170)</f>
        <v>80</v>
      </c>
      <c r="F171" s="80">
        <f t="shared" ref="F171:X171" si="62">SUM(F167:F170)</f>
        <v>0</v>
      </c>
      <c r="G171" s="80">
        <f t="shared" si="62"/>
        <v>0</v>
      </c>
      <c r="H171" s="80">
        <f t="shared" si="62"/>
        <v>0</v>
      </c>
      <c r="I171" s="80">
        <f t="shared" si="62"/>
        <v>40</v>
      </c>
      <c r="J171" s="80">
        <f t="shared" si="62"/>
        <v>0</v>
      </c>
      <c r="K171" s="80">
        <f t="shared" si="62"/>
        <v>0</v>
      </c>
      <c r="L171" s="80">
        <f t="shared" si="62"/>
        <v>0</v>
      </c>
      <c r="M171" s="80">
        <f t="shared" si="62"/>
        <v>0</v>
      </c>
      <c r="N171" s="80">
        <f t="shared" si="62"/>
        <v>0</v>
      </c>
      <c r="O171" s="80">
        <f t="shared" si="62"/>
        <v>0</v>
      </c>
      <c r="P171" s="80">
        <f t="shared" si="62"/>
        <v>0</v>
      </c>
      <c r="Q171" s="80">
        <f t="shared" si="62"/>
        <v>0</v>
      </c>
      <c r="R171" s="80">
        <f t="shared" si="62"/>
        <v>0</v>
      </c>
      <c r="S171" s="80">
        <f t="shared" si="62"/>
        <v>0</v>
      </c>
      <c r="T171" s="80">
        <f t="shared" si="62"/>
        <v>72</v>
      </c>
      <c r="U171" s="80">
        <f t="shared" si="62"/>
        <v>0</v>
      </c>
      <c r="V171" s="80">
        <f t="shared" si="62"/>
        <v>0</v>
      </c>
      <c r="W171" s="80">
        <f t="shared" si="62"/>
        <v>0</v>
      </c>
      <c r="X171" s="80">
        <f t="shared" si="62"/>
        <v>0</v>
      </c>
      <c r="Y171" s="80"/>
      <c r="Z171" s="80">
        <f>SUM(Z167:Z170)</f>
        <v>2</v>
      </c>
      <c r="AA171" s="80">
        <f t="shared" ref="AA171:AJ171" si="63">SUM(AA167:AA170)</f>
        <v>0</v>
      </c>
      <c r="AB171" s="80">
        <f t="shared" si="63"/>
        <v>2</v>
      </c>
      <c r="AC171" s="80">
        <f t="shared" si="63"/>
        <v>0</v>
      </c>
      <c r="AD171" s="80">
        <f t="shared" si="63"/>
        <v>0</v>
      </c>
      <c r="AE171" s="80">
        <f t="shared" si="63"/>
        <v>0</v>
      </c>
      <c r="AF171" s="80">
        <f t="shared" si="63"/>
        <v>0</v>
      </c>
      <c r="AG171" s="80">
        <f t="shared" si="63"/>
        <v>1</v>
      </c>
      <c r="AH171" s="80">
        <f t="shared" si="63"/>
        <v>3</v>
      </c>
      <c r="AI171" s="80">
        <f t="shared" si="63"/>
        <v>0</v>
      </c>
      <c r="AJ171" s="80">
        <f t="shared" si="63"/>
        <v>0</v>
      </c>
      <c r="AK171" s="81"/>
    </row>
    <row r="172" spans="2:37" ht="16" customHeight="1">
      <c r="B172" s="96" t="s">
        <v>82</v>
      </c>
      <c r="C172" s="124" t="s">
        <v>186</v>
      </c>
      <c r="D172" s="100">
        <f>SUM(E172:X172)</f>
        <v>160</v>
      </c>
      <c r="E172" s="100">
        <v>40</v>
      </c>
      <c r="F172" s="100">
        <v>80</v>
      </c>
      <c r="G172" s="100">
        <v>40</v>
      </c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93"/>
      <c r="Y172" s="81"/>
      <c r="Z172" s="93">
        <v>1</v>
      </c>
      <c r="AA172" s="93"/>
      <c r="AB172" s="93"/>
      <c r="AC172" s="93"/>
      <c r="AD172" s="93"/>
      <c r="AE172" s="93"/>
      <c r="AF172" s="93"/>
      <c r="AG172" s="93"/>
      <c r="AH172" s="93">
        <v>1</v>
      </c>
      <c r="AI172" s="93"/>
      <c r="AJ172" s="93"/>
      <c r="AK172" s="81"/>
    </row>
    <row r="173" spans="2:37" ht="16" customHeight="1">
      <c r="B173" s="96"/>
      <c r="C173" s="120" t="s">
        <v>187</v>
      </c>
      <c r="D173" s="80">
        <f>SUM(E173:X173)</f>
        <v>40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>
        <v>40</v>
      </c>
      <c r="U173" s="80"/>
      <c r="V173" s="80"/>
      <c r="W173" s="80"/>
      <c r="X173" s="81"/>
      <c r="Y173" s="81"/>
      <c r="Z173" s="81"/>
      <c r="AA173" s="81"/>
      <c r="AB173" s="81">
        <v>1</v>
      </c>
      <c r="AC173" s="81"/>
      <c r="AD173" s="81"/>
      <c r="AE173" s="81"/>
      <c r="AF173" s="81"/>
      <c r="AG173" s="81">
        <v>1</v>
      </c>
      <c r="AH173" s="81"/>
      <c r="AI173" s="81"/>
      <c r="AJ173" s="81"/>
      <c r="AK173" s="81"/>
    </row>
    <row r="174" spans="2:37" ht="16" customHeight="1">
      <c r="B174" s="96" t="s">
        <v>410</v>
      </c>
      <c r="C174" s="120" t="s">
        <v>188</v>
      </c>
      <c r="D174" s="80">
        <f t="shared" ref="D174:D182" si="64">SUM(E174:X174)</f>
        <v>50</v>
      </c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>
        <v>50</v>
      </c>
      <c r="U174" s="80"/>
      <c r="V174" s="80"/>
      <c r="W174" s="80"/>
      <c r="X174" s="81"/>
      <c r="Y174" s="81"/>
      <c r="Z174" s="81"/>
      <c r="AA174" s="81"/>
      <c r="AB174" s="81">
        <v>1</v>
      </c>
      <c r="AC174" s="81"/>
      <c r="AD174" s="81"/>
      <c r="AE174" s="81"/>
      <c r="AF174" s="81"/>
      <c r="AG174" s="81"/>
      <c r="AH174" s="81">
        <v>1</v>
      </c>
      <c r="AI174" s="81"/>
      <c r="AJ174" s="81"/>
      <c r="AK174" s="81"/>
    </row>
    <row r="175" spans="2:37" ht="16" customHeight="1">
      <c r="B175" s="96" t="s">
        <v>82</v>
      </c>
      <c r="C175" s="120" t="s">
        <v>189</v>
      </c>
      <c r="D175" s="80">
        <f t="shared" si="64"/>
        <v>80</v>
      </c>
      <c r="E175" s="80"/>
      <c r="F175" s="80"/>
      <c r="G175" s="80"/>
      <c r="H175" s="80"/>
      <c r="I175" s="80"/>
      <c r="J175" s="80"/>
      <c r="K175" s="80"/>
      <c r="L175" s="80">
        <v>80</v>
      </c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1"/>
      <c r="Y175" s="81"/>
      <c r="Z175" s="81">
        <v>1</v>
      </c>
      <c r="AA175" s="81"/>
      <c r="AB175" s="81"/>
      <c r="AC175" s="81"/>
      <c r="AD175" s="81"/>
      <c r="AE175" s="81"/>
      <c r="AF175" s="81"/>
      <c r="AG175" s="81"/>
      <c r="AH175" s="81">
        <v>1</v>
      </c>
      <c r="AI175" s="81"/>
      <c r="AJ175" s="81"/>
      <c r="AK175" s="81"/>
    </row>
    <row r="176" spans="2:37" ht="16" customHeight="1">
      <c r="B176" s="96"/>
      <c r="C176" s="120" t="s">
        <v>41</v>
      </c>
      <c r="D176" s="80">
        <f t="shared" si="64"/>
        <v>330</v>
      </c>
      <c r="E176" s="80">
        <f t="shared" ref="E176:X176" si="65">SUM(E172:E175)</f>
        <v>40</v>
      </c>
      <c r="F176" s="80">
        <f t="shared" si="65"/>
        <v>80</v>
      </c>
      <c r="G176" s="80">
        <f t="shared" si="65"/>
        <v>40</v>
      </c>
      <c r="H176" s="80">
        <f t="shared" si="65"/>
        <v>0</v>
      </c>
      <c r="I176" s="80">
        <f t="shared" si="65"/>
        <v>0</v>
      </c>
      <c r="J176" s="80">
        <f t="shared" si="65"/>
        <v>0</v>
      </c>
      <c r="K176" s="80">
        <f t="shared" si="65"/>
        <v>0</v>
      </c>
      <c r="L176" s="80">
        <f t="shared" si="65"/>
        <v>80</v>
      </c>
      <c r="M176" s="80">
        <f t="shared" si="65"/>
        <v>0</v>
      </c>
      <c r="N176" s="80">
        <f t="shared" si="65"/>
        <v>0</v>
      </c>
      <c r="O176" s="80">
        <f t="shared" si="65"/>
        <v>0</v>
      </c>
      <c r="P176" s="80">
        <f t="shared" si="65"/>
        <v>0</v>
      </c>
      <c r="Q176" s="80">
        <f t="shared" si="65"/>
        <v>0</v>
      </c>
      <c r="R176" s="80">
        <f t="shared" si="65"/>
        <v>0</v>
      </c>
      <c r="S176" s="80">
        <f t="shared" si="65"/>
        <v>0</v>
      </c>
      <c r="T176" s="80">
        <f t="shared" si="65"/>
        <v>90</v>
      </c>
      <c r="U176" s="80">
        <f t="shared" si="65"/>
        <v>0</v>
      </c>
      <c r="V176" s="80">
        <f t="shared" si="65"/>
        <v>0</v>
      </c>
      <c r="W176" s="80">
        <f t="shared" si="65"/>
        <v>0</v>
      </c>
      <c r="X176" s="80">
        <f t="shared" si="65"/>
        <v>0</v>
      </c>
      <c r="Y176" s="80"/>
      <c r="Z176" s="80">
        <f t="shared" ref="Z176:AJ176" si="66">SUM(Z172:Z175)</f>
        <v>2</v>
      </c>
      <c r="AA176" s="80">
        <f t="shared" si="66"/>
        <v>0</v>
      </c>
      <c r="AB176" s="80">
        <f t="shared" si="66"/>
        <v>2</v>
      </c>
      <c r="AC176" s="80">
        <f t="shared" si="66"/>
        <v>0</v>
      </c>
      <c r="AD176" s="80">
        <f t="shared" si="66"/>
        <v>0</v>
      </c>
      <c r="AE176" s="80">
        <f t="shared" si="66"/>
        <v>0</v>
      </c>
      <c r="AF176" s="80">
        <f t="shared" si="66"/>
        <v>0</v>
      </c>
      <c r="AG176" s="80">
        <f t="shared" si="66"/>
        <v>1</v>
      </c>
      <c r="AH176" s="80">
        <f t="shared" si="66"/>
        <v>3</v>
      </c>
      <c r="AI176" s="80">
        <f t="shared" si="66"/>
        <v>0</v>
      </c>
      <c r="AJ176" s="80">
        <f t="shared" si="66"/>
        <v>0</v>
      </c>
      <c r="AK176" s="81"/>
    </row>
    <row r="177" spans="2:37" ht="16" customHeight="1">
      <c r="B177" s="96" t="s">
        <v>82</v>
      </c>
      <c r="C177" s="124" t="s">
        <v>190</v>
      </c>
      <c r="D177" s="100">
        <f t="shared" si="64"/>
        <v>80</v>
      </c>
      <c r="E177" s="100">
        <v>40</v>
      </c>
      <c r="F177" s="100"/>
      <c r="G177" s="100"/>
      <c r="H177" s="100"/>
      <c r="I177" s="100">
        <v>40</v>
      </c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93"/>
      <c r="Y177" s="81"/>
      <c r="Z177" s="93">
        <v>1</v>
      </c>
      <c r="AA177" s="93"/>
      <c r="AB177" s="93"/>
      <c r="AC177" s="93"/>
      <c r="AD177" s="93"/>
      <c r="AE177" s="93"/>
      <c r="AF177" s="93"/>
      <c r="AG177" s="93"/>
      <c r="AH177" s="93">
        <v>1</v>
      </c>
      <c r="AI177" s="93"/>
      <c r="AJ177" s="93"/>
      <c r="AK177" s="81"/>
    </row>
    <row r="178" spans="2:37" ht="16" customHeight="1">
      <c r="B178" s="96" t="s">
        <v>82</v>
      </c>
      <c r="C178" s="120" t="s">
        <v>191</v>
      </c>
      <c r="D178" s="80">
        <f t="shared" si="64"/>
        <v>100</v>
      </c>
      <c r="E178" s="80">
        <v>20</v>
      </c>
      <c r="F178" s="80"/>
      <c r="G178" s="80">
        <v>40</v>
      </c>
      <c r="H178" s="80"/>
      <c r="I178" s="80"/>
      <c r="J178" s="80"/>
      <c r="K178" s="80"/>
      <c r="L178" s="80"/>
      <c r="M178" s="80"/>
      <c r="N178" s="80">
        <v>0</v>
      </c>
      <c r="O178" s="80">
        <v>40</v>
      </c>
      <c r="P178" s="80"/>
      <c r="Q178" s="80"/>
      <c r="R178" s="80"/>
      <c r="S178" s="80"/>
      <c r="T178" s="80"/>
      <c r="U178" s="80"/>
      <c r="V178" s="80"/>
      <c r="W178" s="80"/>
      <c r="X178" s="81"/>
      <c r="Y178" s="81"/>
      <c r="Z178" s="81">
        <v>1</v>
      </c>
      <c r="AA178" s="81"/>
      <c r="AB178" s="81"/>
      <c r="AC178" s="81"/>
      <c r="AD178" s="81"/>
      <c r="AE178" s="81"/>
      <c r="AF178" s="81"/>
      <c r="AG178" s="81"/>
      <c r="AH178" s="81"/>
      <c r="AI178" s="81">
        <v>1</v>
      </c>
      <c r="AJ178" s="81">
        <v>0</v>
      </c>
      <c r="AK178" s="81"/>
    </row>
    <row r="179" spans="2:37" ht="16" customHeight="1">
      <c r="B179" s="96" t="s">
        <v>82</v>
      </c>
      <c r="C179" s="120" t="s">
        <v>192</v>
      </c>
      <c r="D179" s="80">
        <f t="shared" si="64"/>
        <v>80</v>
      </c>
      <c r="E179" s="80">
        <v>40</v>
      </c>
      <c r="F179" s="80"/>
      <c r="G179" s="80"/>
      <c r="H179" s="80"/>
      <c r="I179" s="80"/>
      <c r="J179" s="80"/>
      <c r="K179" s="80"/>
      <c r="L179" s="80">
        <v>40</v>
      </c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1"/>
      <c r="Y179" s="81"/>
      <c r="Z179" s="81">
        <v>1</v>
      </c>
      <c r="AA179" s="81"/>
      <c r="AB179" s="81"/>
      <c r="AC179" s="81"/>
      <c r="AD179" s="81"/>
      <c r="AE179" s="81"/>
      <c r="AF179" s="81"/>
      <c r="AG179" s="81"/>
      <c r="AH179" s="81">
        <v>1</v>
      </c>
      <c r="AI179" s="81"/>
      <c r="AJ179" s="81"/>
      <c r="AK179" s="81"/>
    </row>
    <row r="180" spans="2:37" ht="16" customHeight="1">
      <c r="B180" s="96" t="s">
        <v>82</v>
      </c>
      <c r="C180" s="120" t="s">
        <v>193</v>
      </c>
      <c r="D180" s="80">
        <f t="shared" si="64"/>
        <v>40</v>
      </c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>
        <v>40</v>
      </c>
      <c r="U180" s="80"/>
      <c r="V180" s="80"/>
      <c r="W180" s="80"/>
      <c r="X180" s="81"/>
      <c r="Y180" s="81"/>
      <c r="Z180" s="81"/>
      <c r="AA180" s="81"/>
      <c r="AB180" s="81">
        <v>1</v>
      </c>
      <c r="AC180" s="81"/>
      <c r="AD180" s="81"/>
      <c r="AE180" s="81"/>
      <c r="AF180" s="81"/>
      <c r="AG180" s="81"/>
      <c r="AH180" s="81">
        <v>1</v>
      </c>
      <c r="AI180" s="81"/>
      <c r="AJ180" s="81"/>
      <c r="AK180" s="81"/>
    </row>
    <row r="181" spans="2:37" ht="16" customHeight="1">
      <c r="B181" s="96" t="s">
        <v>82</v>
      </c>
      <c r="C181" s="120" t="s">
        <v>194</v>
      </c>
      <c r="D181" s="80">
        <f t="shared" si="64"/>
        <v>50</v>
      </c>
      <c r="E181" s="80"/>
      <c r="F181" s="80"/>
      <c r="G181" s="80">
        <v>50</v>
      </c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1"/>
      <c r="Y181" s="81"/>
      <c r="Z181" s="81">
        <v>1</v>
      </c>
      <c r="AA181" s="81"/>
      <c r="AB181" s="81"/>
      <c r="AC181" s="81"/>
      <c r="AD181" s="81"/>
      <c r="AE181" s="81"/>
      <c r="AF181" s="81"/>
      <c r="AG181" s="81"/>
      <c r="AH181" s="81">
        <v>1</v>
      </c>
      <c r="AI181" s="81"/>
      <c r="AJ181" s="81"/>
      <c r="AK181" s="81"/>
    </row>
    <row r="182" spans="2:37" ht="16" customHeight="1">
      <c r="B182" s="96" t="s">
        <v>82</v>
      </c>
      <c r="C182" s="120" t="s">
        <v>195</v>
      </c>
      <c r="D182" s="80">
        <f t="shared" si="64"/>
        <v>70</v>
      </c>
      <c r="E182" s="80">
        <v>0</v>
      </c>
      <c r="F182" s="80"/>
      <c r="G182" s="80">
        <v>20</v>
      </c>
      <c r="H182" s="80"/>
      <c r="I182" s="80"/>
      <c r="J182" s="80"/>
      <c r="K182" s="80"/>
      <c r="L182" s="77">
        <v>20</v>
      </c>
      <c r="M182" s="80"/>
      <c r="N182" s="77">
        <v>30</v>
      </c>
      <c r="O182" s="80"/>
      <c r="P182" s="80"/>
      <c r="Q182" s="80"/>
      <c r="R182" s="80"/>
      <c r="S182" s="80"/>
      <c r="T182" s="80"/>
      <c r="U182" s="80"/>
      <c r="V182" s="80"/>
      <c r="W182" s="80"/>
      <c r="X182" s="81"/>
      <c r="Y182" s="81"/>
      <c r="Z182" s="81">
        <v>1</v>
      </c>
      <c r="AA182" s="81"/>
      <c r="AB182" s="81"/>
      <c r="AC182" s="81"/>
      <c r="AD182" s="81"/>
      <c r="AE182" s="81"/>
      <c r="AF182" s="81"/>
      <c r="AG182" s="81"/>
      <c r="AH182" s="81">
        <v>1</v>
      </c>
      <c r="AI182" s="81"/>
      <c r="AJ182" s="81"/>
      <c r="AK182" s="81"/>
    </row>
    <row r="183" spans="2:37" ht="16" customHeight="1">
      <c r="B183" s="96" t="s">
        <v>82</v>
      </c>
      <c r="C183" s="120" t="s">
        <v>196</v>
      </c>
      <c r="D183" s="80">
        <f t="shared" ref="D183:D198" si="67">SUM(E183:X183)</f>
        <v>150</v>
      </c>
      <c r="E183" s="80">
        <v>40</v>
      </c>
      <c r="F183" s="80"/>
      <c r="G183" s="80">
        <v>110</v>
      </c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1"/>
      <c r="Y183" s="81"/>
      <c r="Z183" s="81">
        <v>1</v>
      </c>
      <c r="AA183" s="81"/>
      <c r="AB183" s="81"/>
      <c r="AC183" s="81"/>
      <c r="AD183" s="81"/>
      <c r="AE183" s="81"/>
      <c r="AF183" s="81"/>
      <c r="AG183" s="81"/>
      <c r="AH183" s="81">
        <v>1</v>
      </c>
      <c r="AI183" s="81"/>
      <c r="AJ183" s="81"/>
      <c r="AK183" s="81"/>
    </row>
    <row r="184" spans="2:37" ht="16" customHeight="1">
      <c r="B184" s="96" t="s">
        <v>82</v>
      </c>
      <c r="C184" s="120" t="s">
        <v>197</v>
      </c>
      <c r="D184" s="80">
        <f t="shared" si="67"/>
        <v>120</v>
      </c>
      <c r="E184" s="80">
        <v>40</v>
      </c>
      <c r="F184" s="80"/>
      <c r="G184" s="80">
        <v>80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1"/>
      <c r="Y184" s="81"/>
      <c r="Z184" s="81">
        <v>1</v>
      </c>
      <c r="AA184" s="81"/>
      <c r="AB184" s="81"/>
      <c r="AC184" s="81"/>
      <c r="AD184" s="81"/>
      <c r="AE184" s="81"/>
      <c r="AF184" s="81"/>
      <c r="AG184" s="81"/>
      <c r="AH184" s="81">
        <v>1</v>
      </c>
      <c r="AI184" s="81"/>
      <c r="AJ184" s="81"/>
      <c r="AK184" s="81"/>
    </row>
    <row r="185" spans="2:37" ht="16" customHeight="1">
      <c r="B185" s="96"/>
      <c r="C185" s="120" t="s">
        <v>42</v>
      </c>
      <c r="D185" s="80">
        <f t="shared" si="67"/>
        <v>690</v>
      </c>
      <c r="E185" s="80">
        <f t="shared" ref="E185:X185" si="68">SUM(E177:E184)</f>
        <v>180</v>
      </c>
      <c r="F185" s="80">
        <f t="shared" si="68"/>
        <v>0</v>
      </c>
      <c r="G185" s="80">
        <f t="shared" si="68"/>
        <v>300</v>
      </c>
      <c r="H185" s="80">
        <f t="shared" si="68"/>
        <v>0</v>
      </c>
      <c r="I185" s="80">
        <f t="shared" si="68"/>
        <v>40</v>
      </c>
      <c r="J185" s="80">
        <f t="shared" si="68"/>
        <v>0</v>
      </c>
      <c r="K185" s="80">
        <f t="shared" si="68"/>
        <v>0</v>
      </c>
      <c r="L185" s="80">
        <f t="shared" si="68"/>
        <v>60</v>
      </c>
      <c r="M185" s="80">
        <f t="shared" si="68"/>
        <v>0</v>
      </c>
      <c r="N185" s="80">
        <f t="shared" si="68"/>
        <v>30</v>
      </c>
      <c r="O185" s="80">
        <f t="shared" si="68"/>
        <v>40</v>
      </c>
      <c r="P185" s="80">
        <f t="shared" si="68"/>
        <v>0</v>
      </c>
      <c r="Q185" s="80">
        <f t="shared" si="68"/>
        <v>0</v>
      </c>
      <c r="R185" s="80">
        <f t="shared" si="68"/>
        <v>0</v>
      </c>
      <c r="S185" s="80">
        <f t="shared" si="68"/>
        <v>0</v>
      </c>
      <c r="T185" s="80">
        <f t="shared" si="68"/>
        <v>40</v>
      </c>
      <c r="U185" s="80">
        <f t="shared" si="68"/>
        <v>0</v>
      </c>
      <c r="V185" s="80">
        <f t="shared" si="68"/>
        <v>0</v>
      </c>
      <c r="W185" s="80">
        <f t="shared" si="68"/>
        <v>0</v>
      </c>
      <c r="X185" s="80">
        <f t="shared" si="68"/>
        <v>0</v>
      </c>
      <c r="Y185" s="80"/>
      <c r="Z185" s="80">
        <f t="shared" ref="Z185:AJ185" si="69">SUM(Z177:Z184)</f>
        <v>7</v>
      </c>
      <c r="AA185" s="80">
        <f t="shared" si="69"/>
        <v>0</v>
      </c>
      <c r="AB185" s="80">
        <f t="shared" si="69"/>
        <v>1</v>
      </c>
      <c r="AC185" s="80">
        <f t="shared" si="69"/>
        <v>0</v>
      </c>
      <c r="AD185" s="80">
        <f t="shared" si="69"/>
        <v>0</v>
      </c>
      <c r="AE185" s="80">
        <f t="shared" si="69"/>
        <v>0</v>
      </c>
      <c r="AF185" s="80">
        <f t="shared" si="69"/>
        <v>0</v>
      </c>
      <c r="AG185" s="80">
        <f t="shared" si="69"/>
        <v>0</v>
      </c>
      <c r="AH185" s="80">
        <f t="shared" si="69"/>
        <v>7</v>
      </c>
      <c r="AI185" s="80">
        <f t="shared" si="69"/>
        <v>1</v>
      </c>
      <c r="AJ185" s="80">
        <f t="shared" si="69"/>
        <v>0</v>
      </c>
      <c r="AK185" s="81"/>
    </row>
    <row r="186" spans="2:37" ht="16" customHeight="1">
      <c r="B186" s="96" t="s">
        <v>82</v>
      </c>
      <c r="C186" s="124" t="s">
        <v>198</v>
      </c>
      <c r="D186" s="100">
        <f t="shared" si="67"/>
        <v>100</v>
      </c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>
        <v>100</v>
      </c>
      <c r="U186" s="100"/>
      <c r="V186" s="100"/>
      <c r="W186" s="100"/>
      <c r="X186" s="93"/>
      <c r="Y186" s="81"/>
      <c r="Z186" s="93"/>
      <c r="AA186" s="93"/>
      <c r="AB186" s="93">
        <v>1</v>
      </c>
      <c r="AC186" s="93"/>
      <c r="AD186" s="93"/>
      <c r="AE186" s="93"/>
      <c r="AF186" s="93"/>
      <c r="AG186" s="93"/>
      <c r="AH186" s="93">
        <v>1</v>
      </c>
      <c r="AI186" s="93"/>
      <c r="AJ186" s="93"/>
      <c r="AK186" s="81"/>
    </row>
    <row r="187" spans="2:37" ht="16" customHeight="1">
      <c r="B187" s="96" t="s">
        <v>82</v>
      </c>
      <c r="C187" s="120" t="s">
        <v>199</v>
      </c>
      <c r="D187" s="80">
        <f t="shared" si="67"/>
        <v>280</v>
      </c>
      <c r="E187" s="80">
        <v>160</v>
      </c>
      <c r="F187" s="80"/>
      <c r="G187" s="80">
        <v>80</v>
      </c>
      <c r="H187" s="80"/>
      <c r="I187" s="80"/>
      <c r="J187" s="80"/>
      <c r="K187" s="80">
        <v>40</v>
      </c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1"/>
      <c r="Y187" s="81"/>
      <c r="Z187" s="81">
        <v>1</v>
      </c>
      <c r="AA187" s="81"/>
      <c r="AB187" s="81"/>
      <c r="AC187" s="81"/>
      <c r="AD187" s="81"/>
      <c r="AE187" s="81"/>
      <c r="AF187" s="81"/>
      <c r="AG187" s="81"/>
      <c r="AH187" s="81">
        <v>1</v>
      </c>
      <c r="AI187" s="81"/>
      <c r="AJ187" s="81"/>
      <c r="AK187" s="81"/>
    </row>
    <row r="188" spans="2:37" ht="16" customHeight="1">
      <c r="B188" s="96" t="s">
        <v>82</v>
      </c>
      <c r="C188" s="120" t="s">
        <v>200</v>
      </c>
      <c r="D188" s="80">
        <f t="shared" si="67"/>
        <v>240</v>
      </c>
      <c r="E188" s="77">
        <v>80</v>
      </c>
      <c r="F188" s="80"/>
      <c r="G188" s="80">
        <v>120</v>
      </c>
      <c r="H188" s="80"/>
      <c r="I188" s="80"/>
      <c r="J188" s="80"/>
      <c r="K188" s="80"/>
      <c r="L188" s="80">
        <v>40</v>
      </c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1"/>
      <c r="Y188" s="81"/>
      <c r="Z188" s="81">
        <v>1</v>
      </c>
      <c r="AA188" s="81"/>
      <c r="AB188" s="81"/>
      <c r="AC188" s="81"/>
      <c r="AD188" s="81"/>
      <c r="AE188" s="81"/>
      <c r="AF188" s="81"/>
      <c r="AG188" s="81"/>
      <c r="AH188" s="81">
        <v>1</v>
      </c>
      <c r="AI188" s="81"/>
      <c r="AJ188" s="81"/>
      <c r="AK188" s="81"/>
    </row>
    <row r="189" spans="2:37" ht="16" customHeight="1">
      <c r="B189" s="96" t="s">
        <v>82</v>
      </c>
      <c r="C189" s="120" t="s">
        <v>201</v>
      </c>
      <c r="D189" s="80">
        <f t="shared" si="67"/>
        <v>120</v>
      </c>
      <c r="E189" s="80"/>
      <c r="F189" s="80"/>
      <c r="G189" s="80">
        <v>120</v>
      </c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1"/>
      <c r="Y189" s="81"/>
      <c r="Z189" s="81">
        <v>1</v>
      </c>
      <c r="AA189" s="81"/>
      <c r="AB189" s="81"/>
      <c r="AC189" s="81"/>
      <c r="AD189" s="81"/>
      <c r="AE189" s="81"/>
      <c r="AF189" s="81"/>
      <c r="AG189" s="81"/>
      <c r="AH189" s="81">
        <v>1</v>
      </c>
      <c r="AI189" s="81"/>
      <c r="AJ189" s="81"/>
      <c r="AK189" s="81"/>
    </row>
    <row r="190" spans="2:37" ht="16" customHeight="1">
      <c r="B190" s="96" t="s">
        <v>82</v>
      </c>
      <c r="C190" s="120" t="s">
        <v>202</v>
      </c>
      <c r="D190" s="80">
        <f t="shared" si="67"/>
        <v>90</v>
      </c>
      <c r="E190" s="77">
        <v>30</v>
      </c>
      <c r="F190" s="80"/>
      <c r="G190" s="77">
        <v>30</v>
      </c>
      <c r="H190" s="80"/>
      <c r="I190" s="80"/>
      <c r="J190" s="80"/>
      <c r="K190" s="77">
        <v>30</v>
      </c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1"/>
      <c r="Y190" s="81"/>
      <c r="Z190" s="81">
        <v>1</v>
      </c>
      <c r="AA190" s="81"/>
      <c r="AB190" s="81"/>
      <c r="AC190" s="81"/>
      <c r="AD190" s="81"/>
      <c r="AE190" s="81"/>
      <c r="AF190" s="81"/>
      <c r="AG190" s="81"/>
      <c r="AH190" s="81">
        <v>1</v>
      </c>
      <c r="AI190" s="81"/>
      <c r="AJ190" s="81"/>
      <c r="AK190" s="81"/>
    </row>
    <row r="191" spans="2:37" ht="16" customHeight="1">
      <c r="B191" s="96" t="s">
        <v>82</v>
      </c>
      <c r="C191" s="120" t="s">
        <v>203</v>
      </c>
      <c r="D191" s="80">
        <f t="shared" si="67"/>
        <v>40</v>
      </c>
      <c r="E191" s="80"/>
      <c r="F191" s="80"/>
      <c r="G191" s="80"/>
      <c r="H191" s="80"/>
      <c r="I191" s="80"/>
      <c r="J191" s="80"/>
      <c r="K191" s="80"/>
      <c r="L191" s="80">
        <v>40</v>
      </c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1"/>
      <c r="Y191" s="81"/>
      <c r="Z191" s="81">
        <v>1</v>
      </c>
      <c r="AA191" s="81"/>
      <c r="AB191" s="81"/>
      <c r="AC191" s="81"/>
      <c r="AD191" s="81"/>
      <c r="AE191" s="81"/>
      <c r="AF191" s="81"/>
      <c r="AG191" s="81"/>
      <c r="AH191" s="81">
        <v>1</v>
      </c>
      <c r="AI191" s="81"/>
      <c r="AJ191" s="81"/>
      <c r="AK191" s="81"/>
    </row>
    <row r="192" spans="2:37" ht="16" customHeight="1">
      <c r="B192" s="96" t="s">
        <v>82</v>
      </c>
      <c r="C192" s="120" t="s">
        <v>204</v>
      </c>
      <c r="D192" s="80">
        <f t="shared" si="67"/>
        <v>120</v>
      </c>
      <c r="E192" s="80">
        <v>40</v>
      </c>
      <c r="F192" s="80"/>
      <c r="G192" s="80">
        <v>80</v>
      </c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1"/>
      <c r="Y192" s="81"/>
      <c r="Z192" s="81">
        <v>1</v>
      </c>
      <c r="AA192" s="81"/>
      <c r="AB192" s="81"/>
      <c r="AC192" s="81"/>
      <c r="AD192" s="81"/>
      <c r="AE192" s="81"/>
      <c r="AF192" s="81"/>
      <c r="AG192" s="81"/>
      <c r="AH192" s="81">
        <v>1</v>
      </c>
      <c r="AI192" s="81"/>
      <c r="AJ192" s="81"/>
      <c r="AK192" s="81"/>
    </row>
    <row r="193" spans="2:37" ht="16" customHeight="1">
      <c r="B193" s="96" t="s">
        <v>82</v>
      </c>
      <c r="C193" s="120" t="s">
        <v>205</v>
      </c>
      <c r="D193" s="80">
        <f t="shared" si="67"/>
        <v>40</v>
      </c>
      <c r="E193" s="80"/>
      <c r="F193" s="80"/>
      <c r="G193" s="80"/>
      <c r="H193" s="80"/>
      <c r="I193" s="80"/>
      <c r="J193" s="80"/>
      <c r="K193" s="80"/>
      <c r="L193" s="80">
        <v>40</v>
      </c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1"/>
      <c r="Y193" s="81"/>
      <c r="Z193" s="81">
        <v>1</v>
      </c>
      <c r="AA193" s="81"/>
      <c r="AB193" s="81"/>
      <c r="AC193" s="81"/>
      <c r="AD193" s="81"/>
      <c r="AE193" s="81"/>
      <c r="AF193" s="81"/>
      <c r="AG193" s="81">
        <v>1</v>
      </c>
      <c r="AH193" s="81"/>
      <c r="AI193" s="81"/>
      <c r="AJ193" s="81"/>
      <c r="AK193" s="81"/>
    </row>
    <row r="194" spans="2:37" ht="16" customHeight="1">
      <c r="B194" s="96" t="s">
        <v>82</v>
      </c>
      <c r="C194" s="120" t="s">
        <v>206</v>
      </c>
      <c r="D194" s="80">
        <f t="shared" si="67"/>
        <v>80</v>
      </c>
      <c r="E194" s="80"/>
      <c r="F194" s="80"/>
      <c r="G194" s="80"/>
      <c r="H194" s="80"/>
      <c r="I194" s="80"/>
      <c r="J194" s="80"/>
      <c r="K194" s="80"/>
      <c r="L194" s="80">
        <v>80</v>
      </c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1"/>
      <c r="Y194" s="81"/>
      <c r="Z194" s="81">
        <v>1</v>
      </c>
      <c r="AA194" s="81"/>
      <c r="AB194" s="81"/>
      <c r="AC194" s="81"/>
      <c r="AD194" s="81"/>
      <c r="AE194" s="81"/>
      <c r="AF194" s="81"/>
      <c r="AG194" s="81"/>
      <c r="AH194" s="81">
        <v>1</v>
      </c>
      <c r="AI194" s="81"/>
      <c r="AJ194" s="81"/>
      <c r="AK194" s="81"/>
    </row>
    <row r="195" spans="2:37" ht="16" customHeight="1">
      <c r="B195" s="96"/>
      <c r="C195" s="120" t="s">
        <v>207</v>
      </c>
      <c r="D195" s="80">
        <f t="shared" si="67"/>
        <v>40</v>
      </c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>
        <v>40</v>
      </c>
      <c r="U195" s="80"/>
      <c r="V195" s="80"/>
      <c r="W195" s="80"/>
      <c r="X195" s="81"/>
      <c r="Y195" s="81"/>
      <c r="Z195" s="81"/>
      <c r="AA195" s="81"/>
      <c r="AB195" s="81">
        <v>1</v>
      </c>
      <c r="AC195" s="81"/>
      <c r="AD195" s="81"/>
      <c r="AE195" s="81"/>
      <c r="AF195" s="81"/>
      <c r="AG195" s="81">
        <v>1</v>
      </c>
      <c r="AH195" s="81"/>
      <c r="AI195" s="81"/>
      <c r="AJ195" s="81"/>
      <c r="AK195" s="81"/>
    </row>
    <row r="196" spans="2:37" ht="16" customHeight="1">
      <c r="B196" s="96" t="s">
        <v>82</v>
      </c>
      <c r="C196" s="120" t="s">
        <v>208</v>
      </c>
      <c r="D196" s="80">
        <f t="shared" si="67"/>
        <v>80</v>
      </c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>
        <v>80</v>
      </c>
      <c r="U196" s="80"/>
      <c r="V196" s="80"/>
      <c r="W196" s="80"/>
      <c r="X196" s="81"/>
      <c r="Y196" s="81"/>
      <c r="Z196" s="81"/>
      <c r="AA196" s="81"/>
      <c r="AB196" s="81">
        <v>1</v>
      </c>
      <c r="AC196" s="81"/>
      <c r="AD196" s="81"/>
      <c r="AE196" s="81"/>
      <c r="AF196" s="81"/>
      <c r="AG196" s="81"/>
      <c r="AH196" s="81">
        <v>1</v>
      </c>
      <c r="AI196" s="81"/>
      <c r="AJ196" s="81"/>
      <c r="AK196" s="81"/>
    </row>
    <row r="197" spans="2:37" ht="16" customHeight="1">
      <c r="B197" s="96" t="s">
        <v>82</v>
      </c>
      <c r="C197" s="120" t="s">
        <v>209</v>
      </c>
      <c r="D197" s="80">
        <f t="shared" si="67"/>
        <v>80</v>
      </c>
      <c r="E197" s="80"/>
      <c r="F197" s="80"/>
      <c r="G197" s="80"/>
      <c r="H197" s="80"/>
      <c r="I197" s="80"/>
      <c r="J197" s="80"/>
      <c r="K197" s="80"/>
      <c r="L197" s="80">
        <v>80</v>
      </c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1"/>
      <c r="Y197" s="81"/>
      <c r="Z197" s="81">
        <v>1</v>
      </c>
      <c r="AA197" s="81"/>
      <c r="AB197" s="81"/>
      <c r="AC197" s="81"/>
      <c r="AD197" s="81"/>
      <c r="AE197" s="81"/>
      <c r="AF197" s="81"/>
      <c r="AG197" s="81"/>
      <c r="AH197" s="81">
        <v>1</v>
      </c>
      <c r="AI197" s="81"/>
      <c r="AJ197" s="81"/>
      <c r="AK197" s="81"/>
    </row>
    <row r="198" spans="2:37" ht="16" customHeight="1">
      <c r="B198" s="135"/>
      <c r="C198" s="120" t="s">
        <v>210</v>
      </c>
      <c r="D198" s="80">
        <f t="shared" si="67"/>
        <v>40</v>
      </c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>
        <v>40</v>
      </c>
      <c r="W198" s="80"/>
      <c r="X198" s="81"/>
      <c r="Y198" s="81"/>
      <c r="Z198" s="81"/>
      <c r="AA198" s="81"/>
      <c r="AB198" s="81"/>
      <c r="AC198" s="81"/>
      <c r="AD198" s="81">
        <v>1</v>
      </c>
      <c r="AE198" s="81"/>
      <c r="AF198" s="81"/>
      <c r="AG198" s="81"/>
      <c r="AH198" s="81">
        <v>1</v>
      </c>
      <c r="AI198" s="81"/>
      <c r="AJ198" s="81"/>
      <c r="AK198" s="81"/>
    </row>
    <row r="199" spans="2:37" ht="16" customHeight="1">
      <c r="B199" s="96" t="s">
        <v>82</v>
      </c>
      <c r="C199" s="120" t="s">
        <v>339</v>
      </c>
      <c r="D199" s="80">
        <f t="shared" ref="D199:D207" si="70">SUM(E199:X199)</f>
        <v>40</v>
      </c>
      <c r="E199" s="80"/>
      <c r="F199" s="80"/>
      <c r="G199" s="80"/>
      <c r="H199" s="80"/>
      <c r="I199" s="80"/>
      <c r="J199" s="80"/>
      <c r="K199" s="80"/>
      <c r="L199" s="80">
        <v>40</v>
      </c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1"/>
      <c r="Y199" s="81"/>
      <c r="Z199" s="81">
        <v>1</v>
      </c>
      <c r="AA199" s="81"/>
      <c r="AB199" s="81"/>
      <c r="AC199" s="81"/>
      <c r="AD199" s="81"/>
      <c r="AE199" s="81"/>
      <c r="AF199" s="81"/>
      <c r="AG199" s="81"/>
      <c r="AH199" s="81">
        <v>1</v>
      </c>
      <c r="AI199" s="81"/>
      <c r="AJ199" s="81"/>
      <c r="AK199" s="81"/>
    </row>
    <row r="200" spans="2:37" ht="16" customHeight="1">
      <c r="B200" s="96" t="s">
        <v>82</v>
      </c>
      <c r="C200" s="120" t="s">
        <v>384</v>
      </c>
      <c r="D200" s="80">
        <f t="shared" ref="D200" si="71">SUM(E200:X200)</f>
        <v>175</v>
      </c>
      <c r="E200" s="80">
        <v>50</v>
      </c>
      <c r="F200" s="80"/>
      <c r="G200" s="80">
        <v>125</v>
      </c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1"/>
      <c r="Y200" s="81"/>
      <c r="Z200" s="81">
        <v>1</v>
      </c>
      <c r="AA200" s="81"/>
      <c r="AB200" s="81"/>
      <c r="AC200" s="81"/>
      <c r="AD200" s="81"/>
      <c r="AE200" s="81"/>
      <c r="AF200" s="81"/>
      <c r="AG200" s="81"/>
      <c r="AH200" s="81">
        <v>1</v>
      </c>
      <c r="AI200" s="81"/>
      <c r="AJ200" s="81"/>
      <c r="AK200" s="81"/>
    </row>
    <row r="201" spans="2:37" ht="16" customHeight="1">
      <c r="B201" s="96" t="s">
        <v>82</v>
      </c>
      <c r="C201" s="120" t="s">
        <v>406</v>
      </c>
      <c r="D201" s="80">
        <f t="shared" si="70"/>
        <v>40</v>
      </c>
      <c r="E201" s="80"/>
      <c r="F201" s="80"/>
      <c r="G201" s="80">
        <v>40</v>
      </c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1"/>
      <c r="Y201" s="81"/>
      <c r="Z201" s="81">
        <v>1</v>
      </c>
      <c r="AA201" s="81"/>
      <c r="AB201" s="81"/>
      <c r="AC201" s="81"/>
      <c r="AD201" s="81"/>
      <c r="AE201" s="81"/>
      <c r="AF201" s="81"/>
      <c r="AG201" s="81"/>
      <c r="AH201" s="81">
        <v>1</v>
      </c>
      <c r="AI201" s="81"/>
      <c r="AJ201" s="81"/>
      <c r="AK201" s="81"/>
    </row>
    <row r="202" spans="2:37" ht="16" customHeight="1">
      <c r="B202" s="96"/>
      <c r="C202" s="120" t="s">
        <v>43</v>
      </c>
      <c r="D202" s="80">
        <f t="shared" si="70"/>
        <v>1605</v>
      </c>
      <c r="E202" s="80">
        <f t="shared" ref="E202:X202" si="72">SUM(E186:E201)</f>
        <v>360</v>
      </c>
      <c r="F202" s="80">
        <f t="shared" si="72"/>
        <v>0</v>
      </c>
      <c r="G202" s="80">
        <f t="shared" si="72"/>
        <v>595</v>
      </c>
      <c r="H202" s="80">
        <f t="shared" si="72"/>
        <v>0</v>
      </c>
      <c r="I202" s="80">
        <f t="shared" si="72"/>
        <v>0</v>
      </c>
      <c r="J202" s="80">
        <f t="shared" si="72"/>
        <v>0</v>
      </c>
      <c r="K202" s="80">
        <f t="shared" si="72"/>
        <v>70</v>
      </c>
      <c r="L202" s="80">
        <f t="shared" si="72"/>
        <v>320</v>
      </c>
      <c r="M202" s="80">
        <f t="shared" si="72"/>
        <v>0</v>
      </c>
      <c r="N202" s="80">
        <f t="shared" si="72"/>
        <v>0</v>
      </c>
      <c r="O202" s="80">
        <f t="shared" si="72"/>
        <v>0</v>
      </c>
      <c r="P202" s="80">
        <f t="shared" si="72"/>
        <v>0</v>
      </c>
      <c r="Q202" s="80">
        <f t="shared" si="72"/>
        <v>0</v>
      </c>
      <c r="R202" s="80">
        <f t="shared" si="72"/>
        <v>0</v>
      </c>
      <c r="S202" s="80">
        <f t="shared" si="72"/>
        <v>0</v>
      </c>
      <c r="T202" s="80">
        <f t="shared" si="72"/>
        <v>220</v>
      </c>
      <c r="U202" s="80">
        <f t="shared" si="72"/>
        <v>0</v>
      </c>
      <c r="V202" s="80">
        <f t="shared" si="72"/>
        <v>40</v>
      </c>
      <c r="W202" s="80">
        <f t="shared" si="72"/>
        <v>0</v>
      </c>
      <c r="X202" s="80">
        <f t="shared" si="72"/>
        <v>0</v>
      </c>
      <c r="Y202" s="80"/>
      <c r="Z202" s="80">
        <f t="shared" ref="Z202:AJ202" si="73">SUM(Z186:Z201)</f>
        <v>12</v>
      </c>
      <c r="AA202" s="80">
        <f t="shared" si="73"/>
        <v>0</v>
      </c>
      <c r="AB202" s="80">
        <f t="shared" si="73"/>
        <v>3</v>
      </c>
      <c r="AC202" s="80">
        <f t="shared" si="73"/>
        <v>0</v>
      </c>
      <c r="AD202" s="80">
        <f t="shared" si="73"/>
        <v>1</v>
      </c>
      <c r="AE202" s="80">
        <f t="shared" si="73"/>
        <v>0</v>
      </c>
      <c r="AF202" s="80">
        <f t="shared" si="73"/>
        <v>0</v>
      </c>
      <c r="AG202" s="80">
        <f t="shared" si="73"/>
        <v>2</v>
      </c>
      <c r="AH202" s="80">
        <f t="shared" si="73"/>
        <v>14</v>
      </c>
      <c r="AI202" s="80">
        <f t="shared" si="73"/>
        <v>0</v>
      </c>
      <c r="AJ202" s="80">
        <f t="shared" si="73"/>
        <v>0</v>
      </c>
      <c r="AK202" s="81"/>
    </row>
    <row r="203" spans="2:37" ht="16" customHeight="1">
      <c r="B203" s="96" t="s">
        <v>82</v>
      </c>
      <c r="C203" s="124" t="s">
        <v>211</v>
      </c>
      <c r="D203" s="100">
        <f t="shared" si="70"/>
        <v>80</v>
      </c>
      <c r="E203" s="100">
        <v>40</v>
      </c>
      <c r="F203" s="100"/>
      <c r="G203" s="100"/>
      <c r="H203" s="100"/>
      <c r="I203" s="100">
        <v>40</v>
      </c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93"/>
      <c r="Y203" s="81"/>
      <c r="Z203" s="93">
        <v>1</v>
      </c>
      <c r="AA203" s="93"/>
      <c r="AB203" s="93"/>
      <c r="AC203" s="93"/>
      <c r="AD203" s="93"/>
      <c r="AE203" s="93"/>
      <c r="AF203" s="93"/>
      <c r="AG203" s="93"/>
      <c r="AH203" s="93">
        <v>1</v>
      </c>
      <c r="AI203" s="93"/>
      <c r="AJ203" s="93"/>
      <c r="AK203" s="81"/>
    </row>
    <row r="204" spans="2:37" ht="16" customHeight="1">
      <c r="B204" s="96" t="s">
        <v>82</v>
      </c>
      <c r="C204" s="120" t="s">
        <v>212</v>
      </c>
      <c r="D204" s="80">
        <f t="shared" si="70"/>
        <v>60</v>
      </c>
      <c r="E204" s="80">
        <v>30</v>
      </c>
      <c r="F204" s="80"/>
      <c r="G204" s="80">
        <v>30</v>
      </c>
      <c r="H204" s="80"/>
      <c r="I204" s="80">
        <v>0</v>
      </c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1"/>
      <c r="Y204" s="81"/>
      <c r="Z204" s="81">
        <v>1</v>
      </c>
      <c r="AA204" s="81"/>
      <c r="AB204" s="81"/>
      <c r="AC204" s="81"/>
      <c r="AD204" s="81"/>
      <c r="AE204" s="81"/>
      <c r="AF204" s="81"/>
      <c r="AG204" s="81"/>
      <c r="AH204" s="81">
        <v>1</v>
      </c>
      <c r="AI204" s="81"/>
      <c r="AJ204" s="81"/>
      <c r="AK204" s="81"/>
    </row>
    <row r="205" spans="2:37" ht="16" customHeight="1">
      <c r="B205" s="96" t="s">
        <v>82</v>
      </c>
      <c r="C205" s="120" t="s">
        <v>213</v>
      </c>
      <c r="D205" s="80">
        <f t="shared" si="70"/>
        <v>40</v>
      </c>
      <c r="E205" s="80">
        <v>0</v>
      </c>
      <c r="F205" s="80"/>
      <c r="G205" s="80">
        <v>40</v>
      </c>
      <c r="H205" s="80"/>
      <c r="I205" s="80"/>
      <c r="J205" s="80"/>
      <c r="K205" s="80">
        <v>0</v>
      </c>
      <c r="L205" s="80">
        <f>80-80</f>
        <v>0</v>
      </c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1"/>
      <c r="Y205" s="81"/>
      <c r="Z205" s="81">
        <v>1</v>
      </c>
      <c r="AA205" s="81"/>
      <c r="AB205" s="81"/>
      <c r="AC205" s="81"/>
      <c r="AD205" s="81"/>
      <c r="AE205" s="81"/>
      <c r="AF205" s="81"/>
      <c r="AG205" s="81"/>
      <c r="AH205" s="81">
        <v>1</v>
      </c>
      <c r="AI205" s="81"/>
      <c r="AJ205" s="81"/>
      <c r="AK205" s="81"/>
    </row>
    <row r="206" spans="2:37" ht="16" customHeight="1">
      <c r="B206" s="96" t="s">
        <v>82</v>
      </c>
      <c r="C206" s="120" t="s">
        <v>214</v>
      </c>
      <c r="D206" s="80">
        <f t="shared" si="70"/>
        <v>20</v>
      </c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>
        <v>20</v>
      </c>
      <c r="U206" s="80"/>
      <c r="V206" s="80"/>
      <c r="W206" s="80"/>
      <c r="X206" s="81"/>
      <c r="Y206" s="81"/>
      <c r="Z206" s="81"/>
      <c r="AA206" s="81"/>
      <c r="AB206" s="81">
        <v>1</v>
      </c>
      <c r="AC206" s="81"/>
      <c r="AD206" s="81"/>
      <c r="AE206" s="81"/>
      <c r="AF206" s="81"/>
      <c r="AG206" s="81">
        <v>1</v>
      </c>
      <c r="AH206" s="81"/>
      <c r="AI206" s="81"/>
      <c r="AJ206" s="81"/>
      <c r="AK206" s="81"/>
    </row>
    <row r="207" spans="2:37" ht="16" customHeight="1">
      <c r="C207" s="120" t="s">
        <v>44</v>
      </c>
      <c r="D207" s="80">
        <f t="shared" si="70"/>
        <v>200</v>
      </c>
      <c r="E207" s="80">
        <f t="shared" ref="E207:X207" si="74">SUM(E203:E206)</f>
        <v>70</v>
      </c>
      <c r="F207" s="80">
        <f t="shared" si="74"/>
        <v>0</v>
      </c>
      <c r="G207" s="80">
        <f t="shared" si="74"/>
        <v>70</v>
      </c>
      <c r="H207" s="80">
        <f t="shared" si="74"/>
        <v>0</v>
      </c>
      <c r="I207" s="80">
        <f t="shared" si="74"/>
        <v>40</v>
      </c>
      <c r="J207" s="80">
        <f t="shared" si="74"/>
        <v>0</v>
      </c>
      <c r="K207" s="80">
        <f t="shared" si="74"/>
        <v>0</v>
      </c>
      <c r="L207" s="80">
        <f t="shared" si="74"/>
        <v>0</v>
      </c>
      <c r="M207" s="80">
        <f t="shared" si="74"/>
        <v>0</v>
      </c>
      <c r="N207" s="80">
        <f t="shared" si="74"/>
        <v>0</v>
      </c>
      <c r="O207" s="80">
        <f t="shared" si="74"/>
        <v>0</v>
      </c>
      <c r="P207" s="80">
        <f t="shared" si="74"/>
        <v>0</v>
      </c>
      <c r="Q207" s="80">
        <f t="shared" si="74"/>
        <v>0</v>
      </c>
      <c r="R207" s="80">
        <f t="shared" si="74"/>
        <v>0</v>
      </c>
      <c r="S207" s="80">
        <f t="shared" si="74"/>
        <v>0</v>
      </c>
      <c r="T207" s="80">
        <f t="shared" si="74"/>
        <v>20</v>
      </c>
      <c r="U207" s="80">
        <f t="shared" si="74"/>
        <v>0</v>
      </c>
      <c r="V207" s="80">
        <f t="shared" si="74"/>
        <v>0</v>
      </c>
      <c r="W207" s="80">
        <f t="shared" si="74"/>
        <v>0</v>
      </c>
      <c r="X207" s="80">
        <f t="shared" si="74"/>
        <v>0</v>
      </c>
      <c r="Y207" s="80"/>
      <c r="Z207" s="80">
        <f t="shared" ref="Z207:AJ207" si="75">SUM(Z203:Z206)</f>
        <v>3</v>
      </c>
      <c r="AA207" s="80">
        <f t="shared" si="75"/>
        <v>0</v>
      </c>
      <c r="AB207" s="80">
        <f t="shared" si="75"/>
        <v>1</v>
      </c>
      <c r="AC207" s="80">
        <f t="shared" si="75"/>
        <v>0</v>
      </c>
      <c r="AD207" s="80">
        <f t="shared" si="75"/>
        <v>0</v>
      </c>
      <c r="AE207" s="80">
        <f t="shared" si="75"/>
        <v>0</v>
      </c>
      <c r="AF207" s="80">
        <f t="shared" si="75"/>
        <v>0</v>
      </c>
      <c r="AG207" s="80">
        <f t="shared" si="75"/>
        <v>1</v>
      </c>
      <c r="AH207" s="80">
        <f t="shared" si="75"/>
        <v>3</v>
      </c>
      <c r="AI207" s="80">
        <f t="shared" si="75"/>
        <v>0</v>
      </c>
      <c r="AJ207" s="80">
        <f t="shared" si="75"/>
        <v>0</v>
      </c>
    </row>
    <row r="208" spans="2:37" ht="16" customHeight="1" thickBot="1">
      <c r="C208" s="121" t="s">
        <v>215</v>
      </c>
      <c r="D208" s="98">
        <f t="shared" ref="D208:X208" si="76">D161+D166+D171+D176+D185+D202+D207</f>
        <v>3407</v>
      </c>
      <c r="E208" s="98">
        <f t="shared" si="76"/>
        <v>890</v>
      </c>
      <c r="F208" s="98">
        <f t="shared" si="76"/>
        <v>80</v>
      </c>
      <c r="G208" s="98">
        <f t="shared" si="76"/>
        <v>1085</v>
      </c>
      <c r="H208" s="98">
        <f t="shared" si="76"/>
        <v>0</v>
      </c>
      <c r="I208" s="98">
        <f t="shared" si="76"/>
        <v>120</v>
      </c>
      <c r="J208" s="98">
        <f t="shared" si="76"/>
        <v>20</v>
      </c>
      <c r="K208" s="98">
        <f t="shared" si="76"/>
        <v>70</v>
      </c>
      <c r="L208" s="98">
        <f t="shared" si="76"/>
        <v>460</v>
      </c>
      <c r="M208" s="98">
        <f t="shared" si="76"/>
        <v>0</v>
      </c>
      <c r="N208" s="98">
        <f t="shared" si="76"/>
        <v>30</v>
      </c>
      <c r="O208" s="99">
        <f t="shared" si="76"/>
        <v>40</v>
      </c>
      <c r="P208" s="100">
        <f t="shared" si="76"/>
        <v>0</v>
      </c>
      <c r="Q208" s="100">
        <f t="shared" si="76"/>
        <v>0</v>
      </c>
      <c r="R208" s="100">
        <f t="shared" si="76"/>
        <v>0</v>
      </c>
      <c r="S208" s="100">
        <f t="shared" si="76"/>
        <v>60</v>
      </c>
      <c r="T208" s="100">
        <f t="shared" si="76"/>
        <v>512</v>
      </c>
      <c r="U208" s="100">
        <f t="shared" si="76"/>
        <v>0</v>
      </c>
      <c r="V208" s="100">
        <f t="shared" si="76"/>
        <v>40</v>
      </c>
      <c r="W208" s="100">
        <f t="shared" si="76"/>
        <v>0</v>
      </c>
      <c r="X208" s="100">
        <f t="shared" si="76"/>
        <v>0</v>
      </c>
      <c r="Y208" s="80"/>
      <c r="Z208" s="100">
        <f t="shared" ref="Z208:AJ208" si="77">Z161+Z166+Z171+Z176+Z185+Z202+Z207</f>
        <v>30</v>
      </c>
      <c r="AA208" s="100">
        <f t="shared" si="77"/>
        <v>1</v>
      </c>
      <c r="AB208" s="100">
        <f t="shared" si="77"/>
        <v>11</v>
      </c>
      <c r="AC208" s="100">
        <f t="shared" si="77"/>
        <v>0</v>
      </c>
      <c r="AD208" s="100">
        <f t="shared" si="77"/>
        <v>1</v>
      </c>
      <c r="AE208" s="100">
        <f t="shared" si="77"/>
        <v>0</v>
      </c>
      <c r="AF208" s="100">
        <f t="shared" si="77"/>
        <v>0</v>
      </c>
      <c r="AG208" s="100">
        <f t="shared" si="77"/>
        <v>6</v>
      </c>
      <c r="AH208" s="100">
        <f t="shared" si="77"/>
        <v>36</v>
      </c>
      <c r="AI208" s="100">
        <f t="shared" si="77"/>
        <v>1</v>
      </c>
      <c r="AJ208" s="100">
        <f t="shared" si="77"/>
        <v>0</v>
      </c>
    </row>
    <row r="209" spans="2:37" ht="16" customHeight="1"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81"/>
    </row>
    <row r="210" spans="2:37" ht="16" customHeight="1" thickBot="1">
      <c r="AK210" s="81"/>
    </row>
    <row r="211" spans="2:37" ht="16" customHeight="1">
      <c r="B211" s="96" t="s">
        <v>82</v>
      </c>
      <c r="C211" s="103" t="s">
        <v>216</v>
      </c>
      <c r="D211" s="104">
        <f t="shared" ref="D211:D216" si="78">SUM(E211:X211)</f>
        <v>40</v>
      </c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>
        <v>40</v>
      </c>
      <c r="U211" s="104"/>
      <c r="V211" s="104"/>
      <c r="W211" s="104"/>
      <c r="X211" s="119"/>
      <c r="Y211" s="81"/>
      <c r="Z211" s="93"/>
      <c r="AA211" s="93"/>
      <c r="AB211" s="93">
        <v>1</v>
      </c>
      <c r="AC211" s="93"/>
      <c r="AD211" s="93"/>
      <c r="AE211" s="93"/>
      <c r="AF211" s="93"/>
      <c r="AG211" s="93"/>
      <c r="AH211" s="93">
        <v>1</v>
      </c>
      <c r="AI211" s="93"/>
      <c r="AJ211" s="93"/>
      <c r="AK211" s="81"/>
    </row>
    <row r="212" spans="2:37" ht="16" customHeight="1">
      <c r="B212" s="96"/>
      <c r="C212" s="79" t="s">
        <v>217</v>
      </c>
      <c r="D212" s="80">
        <f t="shared" si="78"/>
        <v>25</v>
      </c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1">
        <v>25</v>
      </c>
      <c r="Y212" s="81"/>
      <c r="Z212" s="81"/>
      <c r="AA212" s="81"/>
      <c r="AB212" s="81"/>
      <c r="AC212" s="81"/>
      <c r="AD212" s="81"/>
      <c r="AE212" s="81"/>
      <c r="AF212" s="81">
        <v>1</v>
      </c>
      <c r="AG212" s="81"/>
      <c r="AH212" s="81"/>
      <c r="AI212" s="81">
        <v>1</v>
      </c>
      <c r="AJ212" s="81"/>
      <c r="AK212" s="81"/>
    </row>
    <row r="213" spans="2:37" ht="16" customHeight="1">
      <c r="B213" s="96" t="s">
        <v>82</v>
      </c>
      <c r="C213" s="79" t="s">
        <v>397</v>
      </c>
      <c r="D213" s="80">
        <f t="shared" si="78"/>
        <v>35</v>
      </c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>
        <v>35</v>
      </c>
      <c r="U213" s="80"/>
      <c r="V213" s="80"/>
      <c r="W213" s="80"/>
      <c r="X213" s="81"/>
      <c r="Y213" s="81"/>
      <c r="Z213" s="81"/>
      <c r="AA213" s="81"/>
      <c r="AB213" s="81">
        <v>1</v>
      </c>
      <c r="AC213" s="81"/>
      <c r="AD213" s="81"/>
      <c r="AE213" s="81"/>
      <c r="AF213" s="81"/>
      <c r="AG213" s="81"/>
      <c r="AH213" s="81">
        <v>1</v>
      </c>
      <c r="AI213" s="81"/>
      <c r="AJ213" s="81"/>
      <c r="AK213" s="81"/>
    </row>
    <row r="214" spans="2:37" ht="16" customHeight="1">
      <c r="C214" s="79" t="s">
        <v>45</v>
      </c>
      <c r="D214" s="80">
        <f t="shared" si="78"/>
        <v>100</v>
      </c>
      <c r="E214" s="80">
        <f t="shared" ref="E214:X214" si="79">SUM(E211:E213)</f>
        <v>0</v>
      </c>
      <c r="F214" s="80">
        <f t="shared" si="79"/>
        <v>0</v>
      </c>
      <c r="G214" s="80">
        <f t="shared" si="79"/>
        <v>0</v>
      </c>
      <c r="H214" s="80">
        <f t="shared" si="79"/>
        <v>0</v>
      </c>
      <c r="I214" s="80">
        <f t="shared" si="79"/>
        <v>0</v>
      </c>
      <c r="J214" s="80">
        <f t="shared" si="79"/>
        <v>0</v>
      </c>
      <c r="K214" s="80">
        <f t="shared" si="79"/>
        <v>0</v>
      </c>
      <c r="L214" s="80">
        <f t="shared" si="79"/>
        <v>0</v>
      </c>
      <c r="M214" s="80">
        <f t="shared" si="79"/>
        <v>0</v>
      </c>
      <c r="N214" s="80">
        <f t="shared" si="79"/>
        <v>0</v>
      </c>
      <c r="O214" s="80">
        <f t="shared" si="79"/>
        <v>0</v>
      </c>
      <c r="P214" s="80">
        <f t="shared" si="79"/>
        <v>0</v>
      </c>
      <c r="Q214" s="80">
        <f t="shared" si="79"/>
        <v>0</v>
      </c>
      <c r="R214" s="80">
        <f t="shared" si="79"/>
        <v>0</v>
      </c>
      <c r="S214" s="80">
        <f t="shared" si="79"/>
        <v>0</v>
      </c>
      <c r="T214" s="80">
        <f>SUM(T211:T213)</f>
        <v>75</v>
      </c>
      <c r="U214" s="80">
        <f t="shared" si="79"/>
        <v>0</v>
      </c>
      <c r="V214" s="80">
        <f t="shared" si="79"/>
        <v>0</v>
      </c>
      <c r="W214" s="80">
        <f>SUM(W211:W213)</f>
        <v>0</v>
      </c>
      <c r="X214" s="80">
        <f t="shared" si="79"/>
        <v>25</v>
      </c>
      <c r="Y214" s="80"/>
      <c r="Z214" s="80">
        <f t="shared" ref="Z214:AJ214" si="80">SUM(Z211:Z213)</f>
        <v>0</v>
      </c>
      <c r="AA214" s="80">
        <f t="shared" si="80"/>
        <v>0</v>
      </c>
      <c r="AB214" s="80">
        <f>SUM(AB211:AB213)</f>
        <v>2</v>
      </c>
      <c r="AC214" s="80">
        <f t="shared" si="80"/>
        <v>0</v>
      </c>
      <c r="AD214" s="80">
        <f t="shared" si="80"/>
        <v>0</v>
      </c>
      <c r="AE214" s="80">
        <f>SUM(AE211:AE213)</f>
        <v>0</v>
      </c>
      <c r="AF214" s="80">
        <f t="shared" si="80"/>
        <v>1</v>
      </c>
      <c r="AG214" s="80">
        <f t="shared" si="80"/>
        <v>0</v>
      </c>
      <c r="AH214" s="80">
        <f t="shared" si="80"/>
        <v>2</v>
      </c>
      <c r="AI214" s="80">
        <f t="shared" si="80"/>
        <v>1</v>
      </c>
      <c r="AJ214" s="80">
        <f t="shared" si="80"/>
        <v>0</v>
      </c>
      <c r="AK214" s="81"/>
    </row>
    <row r="215" spans="2:37" ht="16" customHeight="1">
      <c r="B215" s="96" t="s">
        <v>82</v>
      </c>
      <c r="C215" s="85" t="s">
        <v>218</v>
      </c>
      <c r="D215" s="100">
        <f t="shared" si="78"/>
        <v>310</v>
      </c>
      <c r="E215" s="100">
        <v>120</v>
      </c>
      <c r="F215" s="100"/>
      <c r="G215" s="100">
        <v>150</v>
      </c>
      <c r="H215" s="100"/>
      <c r="I215" s="100"/>
      <c r="J215" s="100">
        <v>40</v>
      </c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93"/>
      <c r="Y215" s="81"/>
      <c r="Z215" s="93">
        <v>1</v>
      </c>
      <c r="AA215" s="93"/>
      <c r="AB215" s="93"/>
      <c r="AC215" s="93"/>
      <c r="AD215" s="93"/>
      <c r="AE215" s="93"/>
      <c r="AF215" s="93"/>
      <c r="AG215" s="93"/>
      <c r="AH215" s="93">
        <v>1</v>
      </c>
      <c r="AI215" s="93"/>
      <c r="AJ215" s="93"/>
      <c r="AK215" s="81"/>
    </row>
    <row r="216" spans="2:37" ht="16" customHeight="1">
      <c r="B216" s="96" t="s">
        <v>82</v>
      </c>
      <c r="C216" s="79" t="s">
        <v>219</v>
      </c>
      <c r="D216" s="80">
        <f t="shared" si="78"/>
        <v>80</v>
      </c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>
        <v>80</v>
      </c>
      <c r="U216" s="80"/>
      <c r="V216" s="80"/>
      <c r="W216" s="80"/>
      <c r="X216" s="81"/>
      <c r="Y216" s="81"/>
      <c r="Z216" s="81"/>
      <c r="AA216" s="81"/>
      <c r="AB216" s="81">
        <v>1</v>
      </c>
      <c r="AC216" s="81"/>
      <c r="AD216" s="81"/>
      <c r="AE216" s="81"/>
      <c r="AF216" s="81"/>
      <c r="AG216" s="81"/>
      <c r="AH216" s="81">
        <v>1</v>
      </c>
      <c r="AI216" s="81"/>
      <c r="AJ216" s="81"/>
      <c r="AK216" s="81"/>
    </row>
    <row r="217" spans="2:37" ht="16" customHeight="1">
      <c r="C217" s="79" t="s">
        <v>46</v>
      </c>
      <c r="D217" s="80">
        <f t="shared" ref="D217:D223" si="81">SUM(E217:X217)</f>
        <v>390</v>
      </c>
      <c r="E217" s="80">
        <f t="shared" ref="E217:X217" si="82">SUM(E215:E216)</f>
        <v>120</v>
      </c>
      <c r="F217" s="80">
        <f t="shared" si="82"/>
        <v>0</v>
      </c>
      <c r="G217" s="80">
        <f t="shared" si="82"/>
        <v>150</v>
      </c>
      <c r="H217" s="80">
        <f t="shared" si="82"/>
        <v>0</v>
      </c>
      <c r="I217" s="80">
        <f t="shared" si="82"/>
        <v>0</v>
      </c>
      <c r="J217" s="80">
        <f t="shared" si="82"/>
        <v>40</v>
      </c>
      <c r="K217" s="80">
        <f t="shared" si="82"/>
        <v>0</v>
      </c>
      <c r="L217" s="80">
        <f t="shared" si="82"/>
        <v>0</v>
      </c>
      <c r="M217" s="80">
        <f t="shared" si="82"/>
        <v>0</v>
      </c>
      <c r="N217" s="80">
        <f t="shared" si="82"/>
        <v>0</v>
      </c>
      <c r="O217" s="80">
        <f t="shared" si="82"/>
        <v>0</v>
      </c>
      <c r="P217" s="80">
        <f t="shared" si="82"/>
        <v>0</v>
      </c>
      <c r="Q217" s="80">
        <f t="shared" si="82"/>
        <v>0</v>
      </c>
      <c r="R217" s="80">
        <f t="shared" si="82"/>
        <v>0</v>
      </c>
      <c r="S217" s="80">
        <f t="shared" si="82"/>
        <v>0</v>
      </c>
      <c r="T217" s="80">
        <f t="shared" si="82"/>
        <v>80</v>
      </c>
      <c r="U217" s="80">
        <f t="shared" si="82"/>
        <v>0</v>
      </c>
      <c r="V217" s="80">
        <f t="shared" si="82"/>
        <v>0</v>
      </c>
      <c r="W217" s="80">
        <f t="shared" si="82"/>
        <v>0</v>
      </c>
      <c r="X217" s="80">
        <f t="shared" si="82"/>
        <v>0</v>
      </c>
      <c r="Y217" s="80"/>
      <c r="Z217" s="80">
        <f t="shared" ref="Z217:AJ217" si="83">SUM(Z215:Z216)</f>
        <v>1</v>
      </c>
      <c r="AA217" s="80">
        <f t="shared" si="83"/>
        <v>0</v>
      </c>
      <c r="AB217" s="80">
        <f t="shared" si="83"/>
        <v>1</v>
      </c>
      <c r="AC217" s="80">
        <f t="shared" si="83"/>
        <v>0</v>
      </c>
      <c r="AD217" s="80">
        <f t="shared" si="83"/>
        <v>0</v>
      </c>
      <c r="AE217" s="80">
        <f t="shared" si="83"/>
        <v>0</v>
      </c>
      <c r="AF217" s="80">
        <f t="shared" si="83"/>
        <v>0</v>
      </c>
      <c r="AG217" s="80">
        <f t="shared" si="83"/>
        <v>0</v>
      </c>
      <c r="AH217" s="80">
        <f t="shared" si="83"/>
        <v>2</v>
      </c>
      <c r="AI217" s="80">
        <f t="shared" si="83"/>
        <v>0</v>
      </c>
      <c r="AJ217" s="80">
        <f t="shared" si="83"/>
        <v>0</v>
      </c>
      <c r="AK217" s="81"/>
    </row>
    <row r="218" spans="2:37" ht="16" customHeight="1">
      <c r="B218" s="96" t="s">
        <v>82</v>
      </c>
      <c r="C218" s="85" t="s">
        <v>220</v>
      </c>
      <c r="D218" s="100">
        <f t="shared" si="81"/>
        <v>200</v>
      </c>
      <c r="E218" s="82">
        <v>80</v>
      </c>
      <c r="F218" s="100"/>
      <c r="G218" s="82">
        <v>120</v>
      </c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93"/>
      <c r="Y218" s="81"/>
      <c r="Z218" s="93">
        <v>1</v>
      </c>
      <c r="AA218" s="93"/>
      <c r="AB218" s="93"/>
      <c r="AC218" s="93"/>
      <c r="AD218" s="93"/>
      <c r="AE218" s="93"/>
      <c r="AF218" s="93"/>
      <c r="AG218" s="93"/>
      <c r="AH218" s="93">
        <v>1</v>
      </c>
      <c r="AI218" s="93"/>
      <c r="AJ218" s="93"/>
      <c r="AK218" s="81"/>
    </row>
    <row r="219" spans="2:37" ht="16" customHeight="1">
      <c r="B219" s="96" t="s">
        <v>82</v>
      </c>
      <c r="C219" s="79" t="s">
        <v>221</v>
      </c>
      <c r="D219" s="80">
        <f t="shared" si="81"/>
        <v>560</v>
      </c>
      <c r="E219" s="80">
        <v>160</v>
      </c>
      <c r="F219" s="80"/>
      <c r="G219" s="80">
        <v>360</v>
      </c>
      <c r="H219" s="80">
        <v>40</v>
      </c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1"/>
      <c r="Y219" s="81"/>
      <c r="Z219" s="81">
        <v>1</v>
      </c>
      <c r="AA219" s="81"/>
      <c r="AB219" s="81"/>
      <c r="AC219" s="81"/>
      <c r="AD219" s="81"/>
      <c r="AE219" s="81"/>
      <c r="AF219" s="81"/>
      <c r="AG219" s="81"/>
      <c r="AH219" s="81">
        <v>1</v>
      </c>
      <c r="AI219" s="81"/>
      <c r="AJ219" s="81"/>
      <c r="AK219" s="81"/>
    </row>
    <row r="220" spans="2:37" ht="16" customHeight="1">
      <c r="B220" s="96" t="s">
        <v>82</v>
      </c>
      <c r="C220" s="79" t="s">
        <v>222</v>
      </c>
      <c r="D220" s="80">
        <f t="shared" si="81"/>
        <v>70</v>
      </c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>
        <v>70</v>
      </c>
      <c r="R220" s="80"/>
      <c r="S220" s="80"/>
      <c r="T220" s="80"/>
      <c r="U220" s="80"/>
      <c r="V220" s="80"/>
      <c r="W220" s="80"/>
      <c r="X220" s="81"/>
      <c r="Y220" s="81"/>
      <c r="Z220" s="81"/>
      <c r="AA220" s="81">
        <v>1</v>
      </c>
      <c r="AB220" s="81"/>
      <c r="AC220" s="81"/>
      <c r="AD220" s="81"/>
      <c r="AE220" s="81"/>
      <c r="AF220" s="81"/>
      <c r="AG220" s="81"/>
      <c r="AH220" s="81"/>
      <c r="AI220" s="81"/>
      <c r="AJ220" s="81">
        <v>1</v>
      </c>
      <c r="AK220" s="81"/>
    </row>
    <row r="221" spans="2:37" ht="16" customHeight="1">
      <c r="B221" s="96" t="s">
        <v>82</v>
      </c>
      <c r="C221" s="79" t="s">
        <v>223</v>
      </c>
      <c r="D221" s="80">
        <f t="shared" si="81"/>
        <v>120</v>
      </c>
      <c r="E221" s="80">
        <v>80</v>
      </c>
      <c r="F221" s="80"/>
      <c r="G221" s="80">
        <v>40</v>
      </c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1"/>
      <c r="Y221" s="81"/>
      <c r="Z221" s="81">
        <v>1</v>
      </c>
      <c r="AA221" s="81"/>
      <c r="AB221" s="81"/>
      <c r="AC221" s="81"/>
      <c r="AD221" s="81"/>
      <c r="AE221" s="81"/>
      <c r="AF221" s="81"/>
      <c r="AG221" s="81"/>
      <c r="AH221" s="81">
        <v>1</v>
      </c>
      <c r="AI221" s="81"/>
      <c r="AJ221" s="81"/>
      <c r="AK221" s="81"/>
    </row>
    <row r="222" spans="2:37" ht="16" customHeight="1">
      <c r="B222" s="96" t="s">
        <v>82</v>
      </c>
      <c r="C222" s="79" t="s">
        <v>224</v>
      </c>
      <c r="D222" s="80">
        <f t="shared" si="81"/>
        <v>40</v>
      </c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>
        <v>40</v>
      </c>
      <c r="U222" s="80"/>
      <c r="V222" s="80"/>
      <c r="W222" s="80"/>
      <c r="X222" s="81"/>
      <c r="Y222" s="81"/>
      <c r="Z222" s="81"/>
      <c r="AA222" s="81"/>
      <c r="AB222" s="81">
        <v>1</v>
      </c>
      <c r="AC222" s="81"/>
      <c r="AD222" s="81"/>
      <c r="AE222" s="81"/>
      <c r="AF222" s="81"/>
      <c r="AG222" s="81">
        <v>1</v>
      </c>
      <c r="AH222" s="81"/>
      <c r="AI222" s="81"/>
      <c r="AJ222" s="81"/>
      <c r="AK222" s="81"/>
    </row>
    <row r="223" spans="2:37" ht="16" customHeight="1">
      <c r="B223" s="96"/>
      <c r="C223" s="79" t="s">
        <v>225</v>
      </c>
      <c r="D223" s="80">
        <f t="shared" si="81"/>
        <v>40</v>
      </c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>
        <v>40</v>
      </c>
      <c r="W223" s="80"/>
      <c r="X223" s="81"/>
      <c r="Y223" s="81"/>
      <c r="Z223" s="81"/>
      <c r="AA223" s="81"/>
      <c r="AB223" s="81"/>
      <c r="AC223" s="81"/>
      <c r="AD223" s="81">
        <v>1</v>
      </c>
      <c r="AE223" s="81"/>
      <c r="AF223" s="81"/>
      <c r="AG223" s="81"/>
      <c r="AH223" s="81">
        <v>1</v>
      </c>
      <c r="AI223" s="81"/>
      <c r="AJ223" s="81"/>
      <c r="AK223" s="81"/>
    </row>
    <row r="224" spans="2:37" ht="16" customHeight="1">
      <c r="B224" s="96" t="s">
        <v>407</v>
      </c>
      <c r="C224" s="79" t="s">
        <v>226</v>
      </c>
      <c r="D224" s="80">
        <f t="shared" ref="D224:D235" si="84">SUM(E224:X224)</f>
        <v>60</v>
      </c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>
        <v>60</v>
      </c>
      <c r="W224" s="80"/>
      <c r="X224" s="81"/>
      <c r="Y224" s="81"/>
      <c r="Z224" s="81"/>
      <c r="AA224" s="81"/>
      <c r="AB224" s="81"/>
      <c r="AC224" s="81"/>
      <c r="AD224" s="81">
        <v>1</v>
      </c>
      <c r="AE224" s="81"/>
      <c r="AF224" s="81"/>
      <c r="AG224" s="81"/>
      <c r="AH224" s="81">
        <v>1</v>
      </c>
      <c r="AI224" s="81"/>
      <c r="AJ224" s="81"/>
      <c r="AK224" s="81"/>
    </row>
    <row r="225" spans="2:37" ht="16" customHeight="1">
      <c r="B225" s="96" t="s">
        <v>82</v>
      </c>
      <c r="C225" s="79" t="s">
        <v>348</v>
      </c>
      <c r="D225" s="80">
        <f t="shared" si="84"/>
        <v>160</v>
      </c>
      <c r="E225" s="80">
        <v>120</v>
      </c>
      <c r="F225" s="80"/>
      <c r="G225" s="80">
        <v>40</v>
      </c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1"/>
      <c r="Y225" s="81"/>
      <c r="Z225" s="81">
        <v>1</v>
      </c>
      <c r="AA225" s="81"/>
      <c r="AB225" s="81"/>
      <c r="AC225" s="81"/>
      <c r="AD225" s="81"/>
      <c r="AE225" s="81"/>
      <c r="AF225" s="81"/>
      <c r="AG225" s="81"/>
      <c r="AH225" s="81">
        <v>1</v>
      </c>
      <c r="AI225" s="81"/>
      <c r="AJ225" s="81"/>
      <c r="AK225" s="81"/>
    </row>
    <row r="226" spans="2:37" ht="16" customHeight="1">
      <c r="B226" s="96"/>
      <c r="C226" s="79" t="s">
        <v>349</v>
      </c>
      <c r="D226" s="80">
        <f t="shared" si="84"/>
        <v>60</v>
      </c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>
        <v>60</v>
      </c>
      <c r="X226" s="81"/>
      <c r="Y226" s="81"/>
      <c r="Z226" s="81"/>
      <c r="AA226" s="81"/>
      <c r="AB226" s="81"/>
      <c r="AC226" s="81"/>
      <c r="AD226" s="81"/>
      <c r="AE226" s="81">
        <v>1</v>
      </c>
      <c r="AF226" s="81"/>
      <c r="AG226" s="81"/>
      <c r="AH226" s="81">
        <v>1</v>
      </c>
      <c r="AI226" s="81"/>
      <c r="AJ226" s="81"/>
      <c r="AK226" s="81"/>
    </row>
    <row r="227" spans="2:37" ht="16" customHeight="1">
      <c r="B227" s="96"/>
      <c r="C227" s="112" t="s">
        <v>394</v>
      </c>
      <c r="D227" s="80">
        <f t="shared" si="84"/>
        <v>30</v>
      </c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>
        <v>30</v>
      </c>
      <c r="U227" s="80"/>
      <c r="V227" s="80"/>
      <c r="W227" s="80"/>
      <c r="X227" s="81"/>
      <c r="Y227" s="81"/>
      <c r="Z227" s="81"/>
      <c r="AA227" s="81"/>
      <c r="AB227" s="81">
        <v>1</v>
      </c>
      <c r="AC227" s="81"/>
      <c r="AD227" s="81"/>
      <c r="AE227" s="81"/>
      <c r="AF227" s="81"/>
      <c r="AG227" s="81"/>
      <c r="AH227" s="81">
        <v>1</v>
      </c>
      <c r="AI227" s="81"/>
      <c r="AJ227" s="81"/>
      <c r="AK227" s="81"/>
    </row>
    <row r="228" spans="2:37" ht="16" customHeight="1">
      <c r="B228" s="96" t="s">
        <v>398</v>
      </c>
      <c r="C228" s="112" t="s">
        <v>399</v>
      </c>
      <c r="D228" s="80">
        <f t="shared" ref="D228" si="85">SUM(E228:X228)</f>
        <v>40</v>
      </c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>
        <v>40</v>
      </c>
      <c r="U228" s="80"/>
      <c r="V228" s="80"/>
      <c r="W228" s="80"/>
      <c r="X228" s="81"/>
      <c r="Y228" s="81"/>
      <c r="Z228" s="81"/>
      <c r="AA228" s="81"/>
      <c r="AB228" s="81">
        <v>1</v>
      </c>
      <c r="AC228" s="81"/>
      <c r="AD228" s="81"/>
      <c r="AE228" s="81"/>
      <c r="AF228" s="81"/>
      <c r="AG228" s="81"/>
      <c r="AH228" s="81">
        <v>1</v>
      </c>
      <c r="AI228" s="81"/>
      <c r="AJ228" s="81"/>
      <c r="AK228" s="81"/>
    </row>
    <row r="229" spans="2:37" ht="16" customHeight="1">
      <c r="C229" s="79" t="s">
        <v>47</v>
      </c>
      <c r="D229" s="80">
        <f t="shared" si="84"/>
        <v>1380</v>
      </c>
      <c r="E229" s="80">
        <f t="shared" ref="E229:X229" si="86">SUM(E218:E228)</f>
        <v>440</v>
      </c>
      <c r="F229" s="80">
        <f t="shared" si="86"/>
        <v>0</v>
      </c>
      <c r="G229" s="80">
        <f t="shared" si="86"/>
        <v>560</v>
      </c>
      <c r="H229" s="80">
        <f t="shared" si="86"/>
        <v>40</v>
      </c>
      <c r="I229" s="80">
        <f t="shared" si="86"/>
        <v>0</v>
      </c>
      <c r="J229" s="80">
        <f t="shared" si="86"/>
        <v>0</v>
      </c>
      <c r="K229" s="80">
        <f t="shared" si="86"/>
        <v>0</v>
      </c>
      <c r="L229" s="80">
        <f t="shared" si="86"/>
        <v>0</v>
      </c>
      <c r="M229" s="80">
        <f t="shared" si="86"/>
        <v>0</v>
      </c>
      <c r="N229" s="80">
        <f t="shared" si="86"/>
        <v>0</v>
      </c>
      <c r="O229" s="80">
        <f t="shared" si="86"/>
        <v>0</v>
      </c>
      <c r="P229" s="80">
        <f t="shared" si="86"/>
        <v>0</v>
      </c>
      <c r="Q229" s="80">
        <f t="shared" si="86"/>
        <v>70</v>
      </c>
      <c r="R229" s="80">
        <f t="shared" si="86"/>
        <v>0</v>
      </c>
      <c r="S229" s="80">
        <f t="shared" si="86"/>
        <v>0</v>
      </c>
      <c r="T229" s="80">
        <f t="shared" si="86"/>
        <v>110</v>
      </c>
      <c r="U229" s="80">
        <f t="shared" si="86"/>
        <v>0</v>
      </c>
      <c r="V229" s="80">
        <f t="shared" si="86"/>
        <v>100</v>
      </c>
      <c r="W229" s="80">
        <f t="shared" si="86"/>
        <v>60</v>
      </c>
      <c r="X229" s="80">
        <f t="shared" si="86"/>
        <v>0</v>
      </c>
      <c r="Y229" s="80"/>
      <c r="Z229" s="80">
        <f t="shared" ref="Z229:AJ229" si="87">SUM(Z218:Z228)</f>
        <v>4</v>
      </c>
      <c r="AA229" s="80">
        <f t="shared" si="87"/>
        <v>1</v>
      </c>
      <c r="AB229" s="80">
        <f t="shared" si="87"/>
        <v>3</v>
      </c>
      <c r="AC229" s="80">
        <f t="shared" si="87"/>
        <v>0</v>
      </c>
      <c r="AD229" s="80">
        <f t="shared" si="87"/>
        <v>2</v>
      </c>
      <c r="AE229" s="80">
        <f t="shared" si="87"/>
        <v>1</v>
      </c>
      <c r="AF229" s="80">
        <f t="shared" si="87"/>
        <v>0</v>
      </c>
      <c r="AG229" s="80">
        <f t="shared" si="87"/>
        <v>1</v>
      </c>
      <c r="AH229" s="80">
        <f t="shared" si="87"/>
        <v>9</v>
      </c>
      <c r="AI229" s="80">
        <f t="shared" si="87"/>
        <v>0</v>
      </c>
      <c r="AJ229" s="80">
        <f t="shared" si="87"/>
        <v>1</v>
      </c>
      <c r="AK229" s="81"/>
    </row>
    <row r="230" spans="2:37" ht="16" customHeight="1">
      <c r="B230" s="96" t="s">
        <v>82</v>
      </c>
      <c r="C230" s="85" t="s">
        <v>227</v>
      </c>
      <c r="D230" s="100">
        <f t="shared" si="84"/>
        <v>190</v>
      </c>
      <c r="E230" s="100">
        <v>80</v>
      </c>
      <c r="F230" s="100"/>
      <c r="G230" s="100">
        <v>35</v>
      </c>
      <c r="H230" s="100"/>
      <c r="I230" s="100">
        <v>35</v>
      </c>
      <c r="J230" s="100">
        <v>40</v>
      </c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93"/>
      <c r="Y230" s="81"/>
      <c r="Z230" s="93">
        <v>1</v>
      </c>
      <c r="AA230" s="93"/>
      <c r="AB230" s="93"/>
      <c r="AC230" s="93"/>
      <c r="AD230" s="93"/>
      <c r="AE230" s="93"/>
      <c r="AF230" s="93"/>
      <c r="AG230" s="93"/>
      <c r="AH230" s="93">
        <v>1</v>
      </c>
      <c r="AI230" s="93"/>
      <c r="AJ230" s="93"/>
      <c r="AK230" s="81"/>
    </row>
    <row r="231" spans="2:37" ht="16" customHeight="1">
      <c r="B231" s="96" t="s">
        <v>82</v>
      </c>
      <c r="C231" s="79" t="s">
        <v>228</v>
      </c>
      <c r="D231" s="80">
        <f t="shared" si="84"/>
        <v>110</v>
      </c>
      <c r="E231" s="80">
        <v>40</v>
      </c>
      <c r="F231" s="80">
        <v>0</v>
      </c>
      <c r="G231" s="80"/>
      <c r="H231" s="80"/>
      <c r="I231" s="80"/>
      <c r="J231" s="80"/>
      <c r="K231" s="80"/>
      <c r="L231" s="80">
        <v>70</v>
      </c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1"/>
      <c r="Y231" s="81"/>
      <c r="Z231" s="81">
        <v>1</v>
      </c>
      <c r="AA231" s="81"/>
      <c r="AB231" s="81"/>
      <c r="AC231" s="81"/>
      <c r="AD231" s="81"/>
      <c r="AE231" s="81"/>
      <c r="AF231" s="81"/>
      <c r="AG231" s="81"/>
      <c r="AH231" s="81">
        <v>1</v>
      </c>
      <c r="AI231" s="81"/>
      <c r="AJ231" s="81"/>
      <c r="AK231" s="81"/>
    </row>
    <row r="232" spans="2:37" ht="16" customHeight="1">
      <c r="B232" s="96" t="s">
        <v>82</v>
      </c>
      <c r="C232" s="79" t="s">
        <v>229</v>
      </c>
      <c r="D232" s="80">
        <f t="shared" si="84"/>
        <v>120</v>
      </c>
      <c r="E232" s="80"/>
      <c r="F232" s="80"/>
      <c r="G232" s="80">
        <v>40</v>
      </c>
      <c r="H232" s="80"/>
      <c r="I232" s="80">
        <v>40</v>
      </c>
      <c r="J232" s="80"/>
      <c r="K232" s="80"/>
      <c r="L232" s="80">
        <v>40</v>
      </c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1"/>
      <c r="Y232" s="81"/>
      <c r="Z232" s="81">
        <v>1</v>
      </c>
      <c r="AA232" s="81"/>
      <c r="AB232" s="81"/>
      <c r="AC232" s="81"/>
      <c r="AD232" s="81"/>
      <c r="AE232" s="81"/>
      <c r="AF232" s="81"/>
      <c r="AG232" s="81"/>
      <c r="AH232" s="81">
        <v>1</v>
      </c>
      <c r="AI232" s="81"/>
      <c r="AJ232" s="81"/>
      <c r="AK232" s="81"/>
    </row>
    <row r="233" spans="2:37" ht="16" customHeight="1">
      <c r="B233" s="96" t="s">
        <v>82</v>
      </c>
      <c r="C233" s="79" t="s">
        <v>230</v>
      </c>
      <c r="D233" s="80">
        <f t="shared" si="84"/>
        <v>100</v>
      </c>
      <c r="E233" s="80">
        <v>60</v>
      </c>
      <c r="F233" s="80"/>
      <c r="G233" s="80">
        <v>40</v>
      </c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1"/>
      <c r="Y233" s="81"/>
      <c r="Z233" s="81">
        <v>1</v>
      </c>
      <c r="AA233" s="81"/>
      <c r="AB233" s="81"/>
      <c r="AC233" s="81"/>
      <c r="AD233" s="81"/>
      <c r="AE233" s="81"/>
      <c r="AF233" s="81"/>
      <c r="AG233" s="81"/>
      <c r="AH233" s="81">
        <v>1</v>
      </c>
      <c r="AI233" s="81"/>
      <c r="AJ233" s="81"/>
      <c r="AK233" s="81"/>
    </row>
    <row r="234" spans="2:37" ht="16" customHeight="1">
      <c r="C234" s="79" t="s">
        <v>231</v>
      </c>
      <c r="D234" s="80">
        <f t="shared" si="84"/>
        <v>40</v>
      </c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>
        <v>40</v>
      </c>
      <c r="U234" s="80"/>
      <c r="V234" s="80"/>
      <c r="W234" s="80"/>
      <c r="X234" s="81"/>
      <c r="Y234" s="81"/>
      <c r="Z234" s="81"/>
      <c r="AA234" s="81"/>
      <c r="AB234" s="81">
        <v>1</v>
      </c>
      <c r="AC234" s="81"/>
      <c r="AD234" s="81"/>
      <c r="AE234" s="81"/>
      <c r="AF234" s="81"/>
      <c r="AG234" s="81">
        <v>1</v>
      </c>
      <c r="AH234" s="81"/>
      <c r="AI234" s="81"/>
      <c r="AJ234" s="81"/>
      <c r="AK234" s="81"/>
    </row>
    <row r="235" spans="2:37" ht="16" customHeight="1">
      <c r="C235" s="79" t="s">
        <v>232</v>
      </c>
      <c r="D235" s="80">
        <f t="shared" si="84"/>
        <v>40</v>
      </c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>
        <v>40</v>
      </c>
      <c r="U235" s="80"/>
      <c r="V235" s="80"/>
      <c r="W235" s="80"/>
      <c r="X235" s="81"/>
      <c r="Y235" s="81"/>
      <c r="Z235" s="81"/>
      <c r="AA235" s="81"/>
      <c r="AB235" s="81">
        <v>1</v>
      </c>
      <c r="AC235" s="81"/>
      <c r="AD235" s="81"/>
      <c r="AE235" s="81"/>
      <c r="AF235" s="81"/>
      <c r="AG235" s="81"/>
      <c r="AH235" s="81">
        <v>1</v>
      </c>
      <c r="AI235" s="81"/>
      <c r="AJ235" s="81"/>
      <c r="AK235" s="81"/>
    </row>
    <row r="236" spans="2:37" ht="16" customHeight="1">
      <c r="C236" s="79" t="s">
        <v>48</v>
      </c>
      <c r="D236" s="80">
        <f>SUM(E236:X236)</f>
        <v>600</v>
      </c>
      <c r="E236" s="80">
        <f t="shared" ref="E236:X236" si="88">SUM(E230:E235)</f>
        <v>180</v>
      </c>
      <c r="F236" s="80">
        <f t="shared" si="88"/>
        <v>0</v>
      </c>
      <c r="G236" s="80">
        <f t="shared" si="88"/>
        <v>115</v>
      </c>
      <c r="H236" s="80">
        <f t="shared" si="88"/>
        <v>0</v>
      </c>
      <c r="I236" s="80">
        <f t="shared" si="88"/>
        <v>75</v>
      </c>
      <c r="J236" s="80">
        <f t="shared" si="88"/>
        <v>40</v>
      </c>
      <c r="K236" s="80">
        <f t="shared" si="88"/>
        <v>0</v>
      </c>
      <c r="L236" s="80">
        <f t="shared" si="88"/>
        <v>110</v>
      </c>
      <c r="M236" s="80">
        <f t="shared" si="88"/>
        <v>0</v>
      </c>
      <c r="N236" s="80">
        <f t="shared" si="88"/>
        <v>0</v>
      </c>
      <c r="O236" s="80">
        <f t="shared" si="88"/>
        <v>0</v>
      </c>
      <c r="P236" s="80">
        <f t="shared" si="88"/>
        <v>0</v>
      </c>
      <c r="Q236" s="80">
        <f t="shared" si="88"/>
        <v>0</v>
      </c>
      <c r="R236" s="80">
        <f t="shared" si="88"/>
        <v>0</v>
      </c>
      <c r="S236" s="80">
        <f t="shared" si="88"/>
        <v>0</v>
      </c>
      <c r="T236" s="80">
        <f t="shared" si="88"/>
        <v>80</v>
      </c>
      <c r="U236" s="80">
        <f t="shared" si="88"/>
        <v>0</v>
      </c>
      <c r="V236" s="80">
        <f t="shared" si="88"/>
        <v>0</v>
      </c>
      <c r="W236" s="80">
        <f t="shared" si="88"/>
        <v>0</v>
      </c>
      <c r="X236" s="80">
        <f t="shared" si="88"/>
        <v>0</v>
      </c>
      <c r="Y236" s="80"/>
      <c r="Z236" s="80">
        <f t="shared" ref="Z236:AJ236" si="89">SUM(Z230:Z235)</f>
        <v>4</v>
      </c>
      <c r="AA236" s="80">
        <f t="shared" si="89"/>
        <v>0</v>
      </c>
      <c r="AB236" s="80">
        <f t="shared" si="89"/>
        <v>2</v>
      </c>
      <c r="AC236" s="80">
        <f t="shared" si="89"/>
        <v>0</v>
      </c>
      <c r="AD236" s="80">
        <f t="shared" si="89"/>
        <v>0</v>
      </c>
      <c r="AE236" s="80">
        <f t="shared" si="89"/>
        <v>0</v>
      </c>
      <c r="AF236" s="80">
        <f t="shared" si="89"/>
        <v>0</v>
      </c>
      <c r="AG236" s="80">
        <f t="shared" si="89"/>
        <v>1</v>
      </c>
      <c r="AH236" s="80">
        <f t="shared" si="89"/>
        <v>5</v>
      </c>
      <c r="AI236" s="80">
        <f t="shared" si="89"/>
        <v>0</v>
      </c>
      <c r="AJ236" s="80">
        <f t="shared" si="89"/>
        <v>0</v>
      </c>
      <c r="AK236" s="81"/>
    </row>
    <row r="237" spans="2:37" ht="16" customHeight="1">
      <c r="C237" s="85" t="s">
        <v>233</v>
      </c>
      <c r="D237" s="100">
        <f t="shared" ref="D237:D250" si="90">SUM(E237:X237)</f>
        <v>20</v>
      </c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>
        <v>20</v>
      </c>
      <c r="U237" s="100"/>
      <c r="V237" s="100"/>
      <c r="W237" s="100"/>
      <c r="X237" s="93"/>
      <c r="Y237" s="81"/>
      <c r="Z237" s="93"/>
      <c r="AA237" s="93"/>
      <c r="AB237" s="93">
        <v>1</v>
      </c>
      <c r="AC237" s="93"/>
      <c r="AD237" s="93"/>
      <c r="AE237" s="93"/>
      <c r="AF237" s="93"/>
      <c r="AG237" s="93">
        <v>1</v>
      </c>
      <c r="AH237" s="93"/>
      <c r="AI237" s="93"/>
      <c r="AJ237" s="93"/>
      <c r="AK237" s="81"/>
    </row>
    <row r="238" spans="2:37" ht="16" customHeight="1">
      <c r="B238" s="96"/>
      <c r="C238" s="79" t="s">
        <v>234</v>
      </c>
      <c r="D238" s="80">
        <f t="shared" si="90"/>
        <v>40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1">
        <v>40</v>
      </c>
      <c r="Y238" s="81"/>
      <c r="Z238" s="81"/>
      <c r="AA238" s="81"/>
      <c r="AB238" s="81"/>
      <c r="AC238" s="81"/>
      <c r="AD238" s="81"/>
      <c r="AE238" s="81"/>
      <c r="AF238" s="81">
        <v>1</v>
      </c>
      <c r="AG238" s="81"/>
      <c r="AH238" s="81"/>
      <c r="AI238" s="81">
        <v>1</v>
      </c>
      <c r="AJ238" s="81"/>
      <c r="AK238" s="81"/>
    </row>
    <row r="239" spans="2:37" ht="16" customHeight="1">
      <c r="C239" s="79" t="s">
        <v>49</v>
      </c>
      <c r="D239" s="80">
        <f t="shared" si="90"/>
        <v>60</v>
      </c>
      <c r="E239" s="80">
        <f t="shared" ref="E239:X239" si="91">SUM(E237:E238)</f>
        <v>0</v>
      </c>
      <c r="F239" s="80">
        <f t="shared" si="91"/>
        <v>0</v>
      </c>
      <c r="G239" s="80">
        <f t="shared" si="91"/>
        <v>0</v>
      </c>
      <c r="H239" s="80">
        <f t="shared" si="91"/>
        <v>0</v>
      </c>
      <c r="I239" s="80">
        <f t="shared" si="91"/>
        <v>0</v>
      </c>
      <c r="J239" s="80">
        <f t="shared" si="91"/>
        <v>0</v>
      </c>
      <c r="K239" s="80">
        <f t="shared" si="91"/>
        <v>0</v>
      </c>
      <c r="L239" s="80">
        <f t="shared" si="91"/>
        <v>0</v>
      </c>
      <c r="M239" s="80">
        <f t="shared" si="91"/>
        <v>0</v>
      </c>
      <c r="N239" s="80">
        <f t="shared" si="91"/>
        <v>0</v>
      </c>
      <c r="O239" s="80">
        <f t="shared" si="91"/>
        <v>0</v>
      </c>
      <c r="P239" s="80">
        <f t="shared" si="91"/>
        <v>0</v>
      </c>
      <c r="Q239" s="80">
        <f t="shared" si="91"/>
        <v>0</v>
      </c>
      <c r="R239" s="80">
        <f t="shared" si="91"/>
        <v>0</v>
      </c>
      <c r="S239" s="80">
        <f t="shared" si="91"/>
        <v>0</v>
      </c>
      <c r="T239" s="80">
        <f t="shared" si="91"/>
        <v>20</v>
      </c>
      <c r="U239" s="80">
        <f t="shared" si="91"/>
        <v>0</v>
      </c>
      <c r="V239" s="80">
        <f t="shared" si="91"/>
        <v>0</v>
      </c>
      <c r="W239" s="80">
        <f t="shared" si="91"/>
        <v>0</v>
      </c>
      <c r="X239" s="80">
        <f t="shared" si="91"/>
        <v>40</v>
      </c>
      <c r="Y239" s="80"/>
      <c r="Z239" s="80">
        <f t="shared" ref="Z239:AJ239" si="92">SUM(Z237:Z238)</f>
        <v>0</v>
      </c>
      <c r="AA239" s="80">
        <f t="shared" si="92"/>
        <v>0</v>
      </c>
      <c r="AB239" s="80">
        <f t="shared" si="92"/>
        <v>1</v>
      </c>
      <c r="AC239" s="80">
        <f t="shared" si="92"/>
        <v>0</v>
      </c>
      <c r="AD239" s="80">
        <f t="shared" si="92"/>
        <v>0</v>
      </c>
      <c r="AE239" s="80">
        <f t="shared" si="92"/>
        <v>0</v>
      </c>
      <c r="AF239" s="80">
        <f t="shared" si="92"/>
        <v>1</v>
      </c>
      <c r="AG239" s="80">
        <f t="shared" si="92"/>
        <v>1</v>
      </c>
      <c r="AH239" s="80">
        <f t="shared" si="92"/>
        <v>0</v>
      </c>
      <c r="AI239" s="80">
        <f t="shared" si="92"/>
        <v>1</v>
      </c>
      <c r="AJ239" s="80">
        <f t="shared" si="92"/>
        <v>0</v>
      </c>
      <c r="AK239" s="81"/>
    </row>
    <row r="240" spans="2:37" ht="16" customHeight="1">
      <c r="C240" s="141" t="s">
        <v>235</v>
      </c>
      <c r="D240" s="142">
        <f t="shared" si="90"/>
        <v>0</v>
      </c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>
        <v>0</v>
      </c>
      <c r="U240" s="142"/>
      <c r="V240" s="142"/>
      <c r="W240" s="142"/>
      <c r="X240" s="143"/>
      <c r="Y240" s="144"/>
      <c r="Z240" s="143"/>
      <c r="AA240" s="143"/>
      <c r="AB240" s="143">
        <v>0</v>
      </c>
      <c r="AC240" s="143"/>
      <c r="AD240" s="143"/>
      <c r="AE240" s="143"/>
      <c r="AF240" s="143"/>
      <c r="AG240" s="143">
        <v>0</v>
      </c>
      <c r="AH240" s="143"/>
      <c r="AI240" s="143"/>
      <c r="AJ240" s="143"/>
      <c r="AK240" s="81"/>
    </row>
    <row r="241" spans="2:37" ht="16" customHeight="1">
      <c r="C241" s="126" t="s">
        <v>413</v>
      </c>
      <c r="D241" s="80">
        <f t="shared" ref="D241" si="93">SUM(E241:X241)</f>
        <v>30</v>
      </c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>
        <v>30</v>
      </c>
      <c r="U241" s="80"/>
      <c r="V241" s="80"/>
      <c r="W241" s="80"/>
      <c r="X241" s="81"/>
      <c r="Y241" s="81"/>
      <c r="Z241" s="81"/>
      <c r="AA241" s="81"/>
      <c r="AB241" s="81">
        <v>1</v>
      </c>
      <c r="AC241" s="81"/>
      <c r="AD241" s="81"/>
      <c r="AE241" s="81"/>
      <c r="AF241" s="81"/>
      <c r="AG241" s="81">
        <v>1</v>
      </c>
      <c r="AH241" s="81"/>
      <c r="AI241" s="81"/>
      <c r="AJ241" s="107"/>
      <c r="AK241" s="81"/>
    </row>
    <row r="242" spans="2:37" ht="16" customHeight="1">
      <c r="C242" s="79" t="s">
        <v>50</v>
      </c>
      <c r="D242" s="80">
        <f>SUM(E242:X242)</f>
        <v>30</v>
      </c>
      <c r="E242" s="80">
        <f>SUM(E240:E241)</f>
        <v>0</v>
      </c>
      <c r="F242" s="80">
        <f t="shared" ref="F242:X242" si="94">SUM(F240:F241)</f>
        <v>0</v>
      </c>
      <c r="G242" s="80">
        <f t="shared" si="94"/>
        <v>0</v>
      </c>
      <c r="H242" s="80">
        <f t="shared" si="94"/>
        <v>0</v>
      </c>
      <c r="I242" s="80">
        <f t="shared" si="94"/>
        <v>0</v>
      </c>
      <c r="J242" s="80">
        <f t="shared" si="94"/>
        <v>0</v>
      </c>
      <c r="K242" s="80">
        <f t="shared" si="94"/>
        <v>0</v>
      </c>
      <c r="L242" s="80">
        <f t="shared" si="94"/>
        <v>0</v>
      </c>
      <c r="M242" s="80">
        <f t="shared" si="94"/>
        <v>0</v>
      </c>
      <c r="N242" s="80">
        <f t="shared" si="94"/>
        <v>0</v>
      </c>
      <c r="O242" s="80">
        <f t="shared" si="94"/>
        <v>0</v>
      </c>
      <c r="P242" s="80">
        <f t="shared" si="94"/>
        <v>0</v>
      </c>
      <c r="Q242" s="80">
        <f t="shared" si="94"/>
        <v>0</v>
      </c>
      <c r="R242" s="80">
        <f t="shared" si="94"/>
        <v>0</v>
      </c>
      <c r="S242" s="80">
        <f t="shared" si="94"/>
        <v>0</v>
      </c>
      <c r="T242" s="80">
        <f t="shared" si="94"/>
        <v>30</v>
      </c>
      <c r="U242" s="80">
        <f t="shared" si="94"/>
        <v>0</v>
      </c>
      <c r="V242" s="80">
        <f t="shared" si="94"/>
        <v>0</v>
      </c>
      <c r="W242" s="80">
        <f t="shared" si="94"/>
        <v>0</v>
      </c>
      <c r="X242" s="80">
        <f t="shared" si="94"/>
        <v>0</v>
      </c>
      <c r="Y242" s="80"/>
      <c r="Z242" s="80">
        <f>SUM(Z240:Z241)</f>
        <v>0</v>
      </c>
      <c r="AA242" s="80">
        <f t="shared" ref="AA242:AJ242" si="95">SUM(AA240:AA241)</f>
        <v>0</v>
      </c>
      <c r="AB242" s="80">
        <f t="shared" si="95"/>
        <v>1</v>
      </c>
      <c r="AC242" s="80">
        <f t="shared" si="95"/>
        <v>0</v>
      </c>
      <c r="AD242" s="80">
        <f t="shared" si="95"/>
        <v>0</v>
      </c>
      <c r="AE242" s="80">
        <f t="shared" si="95"/>
        <v>0</v>
      </c>
      <c r="AF242" s="80">
        <f t="shared" si="95"/>
        <v>0</v>
      </c>
      <c r="AG242" s="80">
        <f t="shared" si="95"/>
        <v>1</v>
      </c>
      <c r="AH242" s="80">
        <f t="shared" si="95"/>
        <v>0</v>
      </c>
      <c r="AI242" s="80">
        <f t="shared" si="95"/>
        <v>0</v>
      </c>
      <c r="AJ242" s="80">
        <f t="shared" si="95"/>
        <v>0</v>
      </c>
      <c r="AK242" s="81"/>
    </row>
    <row r="243" spans="2:37" ht="16" customHeight="1">
      <c r="C243" s="125" t="s">
        <v>236</v>
      </c>
      <c r="D243" s="111">
        <f t="shared" si="90"/>
        <v>20</v>
      </c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>
        <v>20</v>
      </c>
      <c r="U243" s="100"/>
      <c r="V243" s="100"/>
      <c r="W243" s="100"/>
      <c r="X243" s="93"/>
      <c r="Y243" s="81"/>
      <c r="Z243" s="93"/>
      <c r="AA243" s="93"/>
      <c r="AB243" s="93">
        <v>1</v>
      </c>
      <c r="AC243" s="93"/>
      <c r="AD243" s="93"/>
      <c r="AE243" s="93"/>
      <c r="AF243" s="93"/>
      <c r="AG243" s="93">
        <v>1</v>
      </c>
      <c r="AH243" s="93"/>
      <c r="AI243" s="93"/>
      <c r="AJ243" s="93"/>
      <c r="AK243" s="81"/>
    </row>
    <row r="244" spans="2:37" ht="16" customHeight="1">
      <c r="C244" s="126" t="s">
        <v>340</v>
      </c>
      <c r="D244" s="110">
        <f t="shared" si="90"/>
        <v>30</v>
      </c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>
        <v>30</v>
      </c>
      <c r="U244" s="80"/>
      <c r="V244" s="80"/>
      <c r="W244" s="80"/>
      <c r="X244" s="81"/>
      <c r="Y244" s="81"/>
      <c r="Z244" s="81"/>
      <c r="AA244" s="81"/>
      <c r="AB244" s="81">
        <v>1</v>
      </c>
      <c r="AC244" s="81"/>
      <c r="AD244" s="81"/>
      <c r="AE244" s="81"/>
      <c r="AF244" s="81"/>
      <c r="AG244" s="81"/>
      <c r="AH244" s="81">
        <v>1</v>
      </c>
      <c r="AI244" s="81"/>
      <c r="AJ244" s="81"/>
      <c r="AK244" s="81"/>
    </row>
    <row r="245" spans="2:37" ht="16" customHeight="1">
      <c r="C245" s="79" t="s">
        <v>51</v>
      </c>
      <c r="D245" s="80">
        <f t="shared" si="90"/>
        <v>50</v>
      </c>
      <c r="E245" s="80">
        <f t="shared" ref="E245:U245" si="96">SUM(E243:E244)</f>
        <v>0</v>
      </c>
      <c r="F245" s="80">
        <f t="shared" si="96"/>
        <v>0</v>
      </c>
      <c r="G245" s="80">
        <f t="shared" si="96"/>
        <v>0</v>
      </c>
      <c r="H245" s="80">
        <f t="shared" si="96"/>
        <v>0</v>
      </c>
      <c r="I245" s="80">
        <f t="shared" si="96"/>
        <v>0</v>
      </c>
      <c r="J245" s="80">
        <f t="shared" si="96"/>
        <v>0</v>
      </c>
      <c r="K245" s="80">
        <f t="shared" si="96"/>
        <v>0</v>
      </c>
      <c r="L245" s="80">
        <f t="shared" si="96"/>
        <v>0</v>
      </c>
      <c r="M245" s="80">
        <f t="shared" si="96"/>
        <v>0</v>
      </c>
      <c r="N245" s="80">
        <f t="shared" si="96"/>
        <v>0</v>
      </c>
      <c r="O245" s="80">
        <f t="shared" si="96"/>
        <v>0</v>
      </c>
      <c r="P245" s="80">
        <f t="shared" si="96"/>
        <v>0</v>
      </c>
      <c r="Q245" s="80">
        <f t="shared" si="96"/>
        <v>0</v>
      </c>
      <c r="R245" s="80">
        <f t="shared" si="96"/>
        <v>0</v>
      </c>
      <c r="S245" s="80">
        <f t="shared" si="96"/>
        <v>0</v>
      </c>
      <c r="T245" s="80">
        <f>SUM(T243:T244)</f>
        <v>50</v>
      </c>
      <c r="U245" s="80">
        <f t="shared" si="96"/>
        <v>0</v>
      </c>
      <c r="V245" s="80">
        <f>SUM(V243:V243)</f>
        <v>0</v>
      </c>
      <c r="W245" s="80">
        <f>SUM(W243:W243)</f>
        <v>0</v>
      </c>
      <c r="X245" s="80">
        <f>SUM(X243:X243)</f>
        <v>0</v>
      </c>
      <c r="Y245" s="80"/>
      <c r="Z245" s="80">
        <f>SUM(Z243:Z243)</f>
        <v>0</v>
      </c>
      <c r="AA245" s="80">
        <f>SUM(AA243:AA243)</f>
        <v>0</v>
      </c>
      <c r="AB245" s="80">
        <f>SUM(AB243:AB244)</f>
        <v>2</v>
      </c>
      <c r="AC245" s="80">
        <f>SUM(AC243:AC243)</f>
        <v>0</v>
      </c>
      <c r="AD245" s="80">
        <f t="shared" ref="AD245:AJ245" si="97">SUM(AD243:AD244)</f>
        <v>0</v>
      </c>
      <c r="AE245" s="80">
        <f>SUM(AE243:AE244)</f>
        <v>0</v>
      </c>
      <c r="AF245" s="80">
        <f t="shared" si="97"/>
        <v>0</v>
      </c>
      <c r="AG245" s="80">
        <f t="shared" si="97"/>
        <v>1</v>
      </c>
      <c r="AH245" s="80">
        <f t="shared" si="97"/>
        <v>1</v>
      </c>
      <c r="AI245" s="80">
        <f t="shared" si="97"/>
        <v>0</v>
      </c>
      <c r="AJ245" s="80">
        <f t="shared" si="97"/>
        <v>0</v>
      </c>
      <c r="AK245" s="81"/>
    </row>
    <row r="246" spans="2:37" ht="16" customHeight="1">
      <c r="B246" s="96" t="s">
        <v>82</v>
      </c>
      <c r="C246" s="85" t="s">
        <v>237</v>
      </c>
      <c r="D246" s="100">
        <f t="shared" si="90"/>
        <v>80</v>
      </c>
      <c r="E246" s="100">
        <v>40</v>
      </c>
      <c r="F246" s="82">
        <v>20</v>
      </c>
      <c r="G246" s="100">
        <v>20</v>
      </c>
      <c r="H246" s="100"/>
      <c r="I246" s="100">
        <v>0</v>
      </c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6"/>
      <c r="Y246" s="81"/>
      <c r="Z246" s="93">
        <v>1</v>
      </c>
      <c r="AA246" s="93"/>
      <c r="AB246" s="93"/>
      <c r="AC246" s="93"/>
      <c r="AD246" s="93"/>
      <c r="AE246" s="93"/>
      <c r="AF246" s="93"/>
      <c r="AG246" s="93"/>
      <c r="AH246" s="93">
        <v>1</v>
      </c>
      <c r="AI246" s="93"/>
      <c r="AJ246" s="106"/>
      <c r="AK246" s="81"/>
    </row>
    <row r="247" spans="2:37" ht="16" customHeight="1">
      <c r="C247" s="127" t="s">
        <v>52</v>
      </c>
      <c r="D247" s="128">
        <f t="shared" si="90"/>
        <v>80</v>
      </c>
      <c r="E247" s="128">
        <f t="shared" ref="E247:X247" si="98">SUM(E246:E246)</f>
        <v>40</v>
      </c>
      <c r="F247" s="128">
        <f t="shared" si="98"/>
        <v>20</v>
      </c>
      <c r="G247" s="128">
        <f t="shared" si="98"/>
        <v>20</v>
      </c>
      <c r="H247" s="128">
        <f t="shared" si="98"/>
        <v>0</v>
      </c>
      <c r="I247" s="128">
        <f t="shared" si="98"/>
        <v>0</v>
      </c>
      <c r="J247" s="128">
        <f t="shared" si="98"/>
        <v>0</v>
      </c>
      <c r="K247" s="128">
        <f t="shared" si="98"/>
        <v>0</v>
      </c>
      <c r="L247" s="128">
        <f t="shared" si="98"/>
        <v>0</v>
      </c>
      <c r="M247" s="128">
        <f t="shared" si="98"/>
        <v>0</v>
      </c>
      <c r="N247" s="128">
        <f t="shared" si="98"/>
        <v>0</v>
      </c>
      <c r="O247" s="128">
        <f t="shared" si="98"/>
        <v>0</v>
      </c>
      <c r="P247" s="128">
        <f t="shared" si="98"/>
        <v>0</v>
      </c>
      <c r="Q247" s="128">
        <f t="shared" si="98"/>
        <v>0</v>
      </c>
      <c r="R247" s="128">
        <f t="shared" si="98"/>
        <v>0</v>
      </c>
      <c r="S247" s="128">
        <f t="shared" si="98"/>
        <v>0</v>
      </c>
      <c r="T247" s="128">
        <f t="shared" si="98"/>
        <v>0</v>
      </c>
      <c r="U247" s="128">
        <f t="shared" si="98"/>
        <v>0</v>
      </c>
      <c r="V247" s="128">
        <f t="shared" si="98"/>
        <v>0</v>
      </c>
      <c r="W247" s="128">
        <f t="shared" si="98"/>
        <v>0</v>
      </c>
      <c r="X247" s="129">
        <f t="shared" si="98"/>
        <v>0</v>
      </c>
      <c r="Y247" s="80"/>
      <c r="Z247" s="128">
        <f t="shared" ref="Z247:AJ247" si="99">SUM(Z246:Z246)</f>
        <v>1</v>
      </c>
      <c r="AA247" s="128">
        <f t="shared" si="99"/>
        <v>0</v>
      </c>
      <c r="AB247" s="128">
        <f t="shared" si="99"/>
        <v>0</v>
      </c>
      <c r="AC247" s="128">
        <f t="shared" si="99"/>
        <v>0</v>
      </c>
      <c r="AD247" s="128">
        <f t="shared" si="99"/>
        <v>0</v>
      </c>
      <c r="AE247" s="128">
        <f t="shared" si="99"/>
        <v>0</v>
      </c>
      <c r="AF247" s="128">
        <f t="shared" si="99"/>
        <v>0</v>
      </c>
      <c r="AG247" s="128">
        <f t="shared" si="99"/>
        <v>0</v>
      </c>
      <c r="AH247" s="128">
        <f t="shared" si="99"/>
        <v>1</v>
      </c>
      <c r="AI247" s="128">
        <f t="shared" si="99"/>
        <v>0</v>
      </c>
      <c r="AJ247" s="129">
        <f t="shared" si="99"/>
        <v>0</v>
      </c>
      <c r="AK247" s="81"/>
    </row>
    <row r="248" spans="2:37" ht="16" customHeight="1">
      <c r="B248" s="96" t="s">
        <v>82</v>
      </c>
      <c r="C248" s="79" t="s">
        <v>238</v>
      </c>
      <c r="D248" s="80">
        <f t="shared" si="90"/>
        <v>110</v>
      </c>
      <c r="E248" s="80">
        <v>70</v>
      </c>
      <c r="F248" s="80"/>
      <c r="G248" s="80">
        <v>40</v>
      </c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1"/>
      <c r="Y248" s="81"/>
      <c r="Z248" s="81">
        <v>1</v>
      </c>
      <c r="AA248" s="81"/>
      <c r="AB248" s="81"/>
      <c r="AC248" s="81"/>
      <c r="AD248" s="81"/>
      <c r="AE248" s="81"/>
      <c r="AF248" s="81"/>
      <c r="AG248" s="81"/>
      <c r="AH248" s="81">
        <v>1</v>
      </c>
      <c r="AI248" s="81"/>
      <c r="AJ248" s="81"/>
      <c r="AK248" s="81"/>
    </row>
    <row r="249" spans="2:37" ht="16" customHeight="1">
      <c r="B249" s="96" t="s">
        <v>82</v>
      </c>
      <c r="C249" s="79" t="s">
        <v>239</v>
      </c>
      <c r="D249" s="80">
        <f t="shared" si="90"/>
        <v>45</v>
      </c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>
        <v>45</v>
      </c>
      <c r="U249" s="80"/>
      <c r="V249" s="80"/>
      <c r="W249" s="80"/>
      <c r="X249" s="81"/>
      <c r="Y249" s="81"/>
      <c r="Z249" s="81"/>
      <c r="AA249" s="81"/>
      <c r="AB249" s="81">
        <v>1</v>
      </c>
      <c r="AC249" s="81"/>
      <c r="AD249" s="81"/>
      <c r="AE249" s="81"/>
      <c r="AF249" s="81"/>
      <c r="AG249" s="81"/>
      <c r="AH249" s="81">
        <v>1</v>
      </c>
      <c r="AI249" s="81"/>
      <c r="AJ249" s="81"/>
      <c r="AK249" s="81"/>
    </row>
    <row r="250" spans="2:37" ht="16" customHeight="1">
      <c r="B250" s="96" t="s">
        <v>82</v>
      </c>
      <c r="C250" s="79" t="s">
        <v>240</v>
      </c>
      <c r="D250" s="80">
        <f t="shared" si="90"/>
        <v>40</v>
      </c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>
        <v>40</v>
      </c>
      <c r="U250" s="80"/>
      <c r="V250" s="80"/>
      <c r="W250" s="80"/>
      <c r="X250" s="81"/>
      <c r="Y250" s="81"/>
      <c r="Z250" s="81"/>
      <c r="AA250" s="81"/>
      <c r="AB250" s="81">
        <v>1</v>
      </c>
      <c r="AC250" s="81"/>
      <c r="AD250" s="81"/>
      <c r="AE250" s="81"/>
      <c r="AF250" s="81"/>
      <c r="AG250" s="81">
        <v>1</v>
      </c>
      <c r="AH250" s="81"/>
      <c r="AI250" s="81"/>
      <c r="AJ250" s="81"/>
      <c r="AK250" s="81"/>
    </row>
    <row r="251" spans="2:37" ht="16" customHeight="1">
      <c r="B251" s="96" t="s">
        <v>82</v>
      </c>
      <c r="C251" s="79" t="s">
        <v>395</v>
      </c>
      <c r="D251" s="80">
        <f t="shared" ref="D251" si="100">SUM(E251:X251)</f>
        <v>30</v>
      </c>
      <c r="E251" s="80">
        <v>0</v>
      </c>
      <c r="F251" s="80"/>
      <c r="G251" s="80">
        <v>30</v>
      </c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1"/>
      <c r="Y251" s="81"/>
      <c r="Z251" s="81">
        <v>1</v>
      </c>
      <c r="AA251" s="81"/>
      <c r="AB251" s="81"/>
      <c r="AC251" s="81"/>
      <c r="AD251" s="81"/>
      <c r="AE251" s="81"/>
      <c r="AF251" s="81"/>
      <c r="AG251" s="81"/>
      <c r="AH251" s="81">
        <v>1</v>
      </c>
      <c r="AI251" s="81"/>
      <c r="AJ251" s="81"/>
      <c r="AK251" s="81"/>
    </row>
    <row r="252" spans="2:37" ht="16" customHeight="1">
      <c r="C252" s="79" t="s">
        <v>53</v>
      </c>
      <c r="D252" s="80">
        <f t="shared" ref="D252:D258" si="101">SUM(E252:X252)</f>
        <v>225</v>
      </c>
      <c r="E252" s="80">
        <f>SUM(E248:E251)</f>
        <v>70</v>
      </c>
      <c r="F252" s="80">
        <f t="shared" ref="F252:AJ252" si="102">SUM(F248:F251)</f>
        <v>0</v>
      </c>
      <c r="G252" s="80">
        <f t="shared" si="102"/>
        <v>70</v>
      </c>
      <c r="H252" s="80">
        <f t="shared" si="102"/>
        <v>0</v>
      </c>
      <c r="I252" s="80">
        <f t="shared" si="102"/>
        <v>0</v>
      </c>
      <c r="J252" s="80">
        <f t="shared" si="102"/>
        <v>0</v>
      </c>
      <c r="K252" s="80">
        <f t="shared" si="102"/>
        <v>0</v>
      </c>
      <c r="L252" s="80">
        <f t="shared" si="102"/>
        <v>0</v>
      </c>
      <c r="M252" s="80">
        <f t="shared" si="102"/>
        <v>0</v>
      </c>
      <c r="N252" s="80">
        <f t="shared" si="102"/>
        <v>0</v>
      </c>
      <c r="O252" s="80">
        <f t="shared" si="102"/>
        <v>0</v>
      </c>
      <c r="P252" s="80">
        <f t="shared" si="102"/>
        <v>0</v>
      </c>
      <c r="Q252" s="80">
        <f t="shared" si="102"/>
        <v>0</v>
      </c>
      <c r="R252" s="80">
        <f t="shared" si="102"/>
        <v>0</v>
      </c>
      <c r="S252" s="80">
        <f t="shared" si="102"/>
        <v>0</v>
      </c>
      <c r="T252" s="80">
        <f t="shared" si="102"/>
        <v>85</v>
      </c>
      <c r="U252" s="80">
        <f t="shared" si="102"/>
        <v>0</v>
      </c>
      <c r="V252" s="80">
        <f t="shared" si="102"/>
        <v>0</v>
      </c>
      <c r="W252" s="80">
        <f t="shared" si="102"/>
        <v>0</v>
      </c>
      <c r="X252" s="80">
        <f t="shared" si="102"/>
        <v>0</v>
      </c>
      <c r="Y252" s="80"/>
      <c r="Z252" s="80">
        <f t="shared" si="102"/>
        <v>2</v>
      </c>
      <c r="AA252" s="80">
        <f t="shared" si="102"/>
        <v>0</v>
      </c>
      <c r="AB252" s="80">
        <f t="shared" si="102"/>
        <v>2</v>
      </c>
      <c r="AC252" s="80">
        <f t="shared" si="102"/>
        <v>0</v>
      </c>
      <c r="AD252" s="80">
        <f t="shared" si="102"/>
        <v>0</v>
      </c>
      <c r="AE252" s="80">
        <f t="shared" si="102"/>
        <v>0</v>
      </c>
      <c r="AF252" s="80">
        <f t="shared" si="102"/>
        <v>0</v>
      </c>
      <c r="AG252" s="80">
        <f t="shared" si="102"/>
        <v>1</v>
      </c>
      <c r="AH252" s="80">
        <f t="shared" si="102"/>
        <v>3</v>
      </c>
      <c r="AI252" s="80">
        <f t="shared" si="102"/>
        <v>0</v>
      </c>
      <c r="AJ252" s="80">
        <f t="shared" si="102"/>
        <v>0</v>
      </c>
      <c r="AK252" s="81"/>
    </row>
    <row r="253" spans="2:37" ht="16" customHeight="1">
      <c r="B253" s="96" t="s">
        <v>82</v>
      </c>
      <c r="C253" s="85" t="s">
        <v>241</v>
      </c>
      <c r="D253" s="100">
        <f t="shared" si="101"/>
        <v>160</v>
      </c>
      <c r="E253" s="100">
        <v>40</v>
      </c>
      <c r="F253" s="100"/>
      <c r="G253" s="100">
        <v>120</v>
      </c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93"/>
      <c r="Y253" s="81"/>
      <c r="Z253" s="93">
        <v>1</v>
      </c>
      <c r="AA253" s="93"/>
      <c r="AB253" s="93"/>
      <c r="AC253" s="93"/>
      <c r="AD253" s="93"/>
      <c r="AE253" s="93"/>
      <c r="AF253" s="93"/>
      <c r="AG253" s="93"/>
      <c r="AH253" s="93">
        <v>1</v>
      </c>
      <c r="AI253" s="93"/>
      <c r="AJ253" s="93"/>
      <c r="AK253" s="81"/>
    </row>
    <row r="254" spans="2:37" ht="16" customHeight="1">
      <c r="B254" s="96" t="s">
        <v>82</v>
      </c>
      <c r="C254" s="79" t="s">
        <v>242</v>
      </c>
      <c r="D254" s="80">
        <f t="shared" si="101"/>
        <v>40</v>
      </c>
      <c r="E254" s="80">
        <v>0</v>
      </c>
      <c r="F254" s="80"/>
      <c r="G254" s="80">
        <v>40</v>
      </c>
      <c r="H254" s="80"/>
      <c r="I254" s="80">
        <v>0</v>
      </c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1"/>
      <c r="Y254" s="81"/>
      <c r="Z254" s="81">
        <v>1</v>
      </c>
      <c r="AA254" s="81"/>
      <c r="AB254" s="81"/>
      <c r="AC254" s="81"/>
      <c r="AD254" s="81"/>
      <c r="AE254" s="81"/>
      <c r="AF254" s="81"/>
      <c r="AG254" s="81"/>
      <c r="AH254" s="81">
        <v>1</v>
      </c>
      <c r="AI254" s="81"/>
      <c r="AJ254" s="81"/>
      <c r="AK254" s="81"/>
    </row>
    <row r="255" spans="2:37" ht="16" customHeight="1">
      <c r="C255" s="79" t="s">
        <v>321</v>
      </c>
      <c r="D255" s="80">
        <f t="shared" si="101"/>
        <v>40</v>
      </c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>
        <v>40</v>
      </c>
      <c r="U255" s="80"/>
      <c r="V255" s="80"/>
      <c r="W255" s="80"/>
      <c r="X255" s="81"/>
      <c r="Y255" s="81"/>
      <c r="Z255" s="81"/>
      <c r="AA255" s="81"/>
      <c r="AB255" s="81">
        <v>1</v>
      </c>
      <c r="AC255" s="81"/>
      <c r="AD255" s="81"/>
      <c r="AE255" s="81"/>
      <c r="AF255" s="81"/>
      <c r="AG255" s="81">
        <v>1</v>
      </c>
      <c r="AH255" s="81"/>
      <c r="AI255" s="81"/>
      <c r="AJ255" s="81"/>
      <c r="AK255" s="81"/>
    </row>
    <row r="256" spans="2:37" ht="16" customHeight="1">
      <c r="B256" s="96" t="s">
        <v>82</v>
      </c>
      <c r="C256" s="79" t="s">
        <v>328</v>
      </c>
      <c r="D256" s="80">
        <f t="shared" si="101"/>
        <v>20</v>
      </c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>
        <v>20</v>
      </c>
      <c r="W256" s="80"/>
      <c r="X256" s="81"/>
      <c r="Y256" s="81"/>
      <c r="Z256" s="81"/>
      <c r="AA256" s="81"/>
      <c r="AB256" s="81"/>
      <c r="AC256" s="81"/>
      <c r="AD256" s="81">
        <v>1</v>
      </c>
      <c r="AE256" s="81"/>
      <c r="AF256" s="81"/>
      <c r="AG256" s="81"/>
      <c r="AH256" s="81">
        <v>1</v>
      </c>
      <c r="AI256" s="81"/>
      <c r="AJ256" s="81"/>
      <c r="AK256" s="81"/>
    </row>
    <row r="257" spans="2:37" ht="16" customHeight="1">
      <c r="B257" s="96" t="s">
        <v>82</v>
      </c>
      <c r="C257" s="79" t="s">
        <v>331</v>
      </c>
      <c r="D257" s="80">
        <f t="shared" si="101"/>
        <v>70</v>
      </c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>
        <v>70</v>
      </c>
      <c r="U257" s="80"/>
      <c r="V257" s="80"/>
      <c r="W257" s="80"/>
      <c r="X257" s="81"/>
      <c r="Y257" s="81"/>
      <c r="Z257" s="81"/>
      <c r="AA257" s="81"/>
      <c r="AB257" s="81">
        <v>1</v>
      </c>
      <c r="AC257" s="81"/>
      <c r="AD257" s="81"/>
      <c r="AE257" s="81"/>
      <c r="AF257" s="81"/>
      <c r="AG257" s="81"/>
      <c r="AH257" s="81">
        <v>1</v>
      </c>
      <c r="AI257" s="81"/>
      <c r="AJ257" s="81"/>
      <c r="AK257" s="81"/>
    </row>
    <row r="258" spans="2:37" ht="16" customHeight="1">
      <c r="C258" s="79" t="s">
        <v>54</v>
      </c>
      <c r="D258" s="80">
        <f t="shared" si="101"/>
        <v>330</v>
      </c>
      <c r="E258" s="80">
        <f t="shared" ref="E258:S258" si="103">SUM(E253:E254)</f>
        <v>40</v>
      </c>
      <c r="F258" s="80">
        <f t="shared" si="103"/>
        <v>0</v>
      </c>
      <c r="G258" s="80">
        <f t="shared" si="103"/>
        <v>160</v>
      </c>
      <c r="H258" s="80">
        <f t="shared" si="103"/>
        <v>0</v>
      </c>
      <c r="I258" s="80">
        <f t="shared" si="103"/>
        <v>0</v>
      </c>
      <c r="J258" s="80">
        <f t="shared" si="103"/>
        <v>0</v>
      </c>
      <c r="K258" s="80">
        <f t="shared" si="103"/>
        <v>0</v>
      </c>
      <c r="L258" s="80">
        <f t="shared" si="103"/>
        <v>0</v>
      </c>
      <c r="M258" s="80">
        <f t="shared" si="103"/>
        <v>0</v>
      </c>
      <c r="N258" s="80">
        <f t="shared" si="103"/>
        <v>0</v>
      </c>
      <c r="O258" s="80">
        <f t="shared" si="103"/>
        <v>0</v>
      </c>
      <c r="P258" s="80">
        <f t="shared" si="103"/>
        <v>0</v>
      </c>
      <c r="Q258" s="80">
        <f t="shared" si="103"/>
        <v>0</v>
      </c>
      <c r="R258" s="80">
        <f t="shared" si="103"/>
        <v>0</v>
      </c>
      <c r="S258" s="80">
        <f t="shared" si="103"/>
        <v>0</v>
      </c>
      <c r="T258" s="80">
        <f>SUM(T253:T257)</f>
        <v>110</v>
      </c>
      <c r="U258" s="80">
        <f>SUM(U253:U254)</f>
        <v>0</v>
      </c>
      <c r="V258" s="80">
        <f>SUM(V253:V256)</f>
        <v>20</v>
      </c>
      <c r="W258" s="80">
        <f>SUM(W253:W256)</f>
        <v>0</v>
      </c>
      <c r="X258" s="80">
        <f>SUM(X253:X254)</f>
        <v>0</v>
      </c>
      <c r="Y258" s="80"/>
      <c r="Z258" s="80">
        <f t="shared" ref="Z258:AJ258" si="104">SUM(Z253:Z257)</f>
        <v>2</v>
      </c>
      <c r="AA258" s="80">
        <f t="shared" si="104"/>
        <v>0</v>
      </c>
      <c r="AB258" s="80">
        <f t="shared" si="104"/>
        <v>2</v>
      </c>
      <c r="AC258" s="80">
        <f t="shared" si="104"/>
        <v>0</v>
      </c>
      <c r="AD258" s="80">
        <f t="shared" si="104"/>
        <v>1</v>
      </c>
      <c r="AE258" s="80">
        <f t="shared" si="104"/>
        <v>0</v>
      </c>
      <c r="AF258" s="80">
        <f t="shared" si="104"/>
        <v>0</v>
      </c>
      <c r="AG258" s="80">
        <f t="shared" si="104"/>
        <v>1</v>
      </c>
      <c r="AH258" s="80">
        <f t="shared" si="104"/>
        <v>4</v>
      </c>
      <c r="AI258" s="80">
        <f t="shared" si="104"/>
        <v>0</v>
      </c>
      <c r="AJ258" s="80">
        <f t="shared" si="104"/>
        <v>0</v>
      </c>
      <c r="AK258" s="81"/>
    </row>
    <row r="259" spans="2:37" ht="16" customHeight="1">
      <c r="B259" s="96" t="s">
        <v>82</v>
      </c>
      <c r="C259" s="85" t="s">
        <v>243</v>
      </c>
      <c r="D259" s="100">
        <f t="shared" ref="D259:D274" si="105">SUM(E259:X259)</f>
        <v>65</v>
      </c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>
        <v>65</v>
      </c>
      <c r="U259" s="100"/>
      <c r="V259" s="100"/>
      <c r="W259" s="100"/>
      <c r="X259" s="93"/>
      <c r="Y259" s="81"/>
      <c r="Z259" s="93"/>
      <c r="AA259" s="93"/>
      <c r="AB259" s="93">
        <v>1</v>
      </c>
      <c r="AC259" s="93"/>
      <c r="AD259" s="93"/>
      <c r="AE259" s="93"/>
      <c r="AF259" s="93"/>
      <c r="AG259" s="93"/>
      <c r="AH259" s="93">
        <v>1</v>
      </c>
      <c r="AI259" s="93"/>
      <c r="AJ259" s="93"/>
      <c r="AK259" s="81"/>
    </row>
    <row r="260" spans="2:37" ht="16" customHeight="1">
      <c r="B260" s="96" t="s">
        <v>82</v>
      </c>
      <c r="C260" s="79" t="s">
        <v>244</v>
      </c>
      <c r="D260" s="80">
        <f t="shared" si="105"/>
        <v>40</v>
      </c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>
        <v>40</v>
      </c>
      <c r="U260" s="80"/>
      <c r="V260" s="80"/>
      <c r="W260" s="80"/>
      <c r="X260" s="81"/>
      <c r="Y260" s="81"/>
      <c r="Z260" s="81"/>
      <c r="AA260" s="81"/>
      <c r="AB260" s="81">
        <v>1</v>
      </c>
      <c r="AC260" s="81"/>
      <c r="AD260" s="81"/>
      <c r="AE260" s="81"/>
      <c r="AF260" s="81"/>
      <c r="AG260" s="81"/>
      <c r="AH260" s="81">
        <v>1</v>
      </c>
      <c r="AI260" s="81"/>
      <c r="AJ260" s="81"/>
      <c r="AK260" s="81"/>
    </row>
    <row r="261" spans="2:37" ht="16" customHeight="1">
      <c r="B261" s="96" t="s">
        <v>82</v>
      </c>
      <c r="C261" s="79" t="s">
        <v>245</v>
      </c>
      <c r="D261" s="80">
        <f t="shared" si="105"/>
        <v>80</v>
      </c>
      <c r="E261" s="80">
        <v>40</v>
      </c>
      <c r="F261" s="80"/>
      <c r="G261" s="80">
        <v>40</v>
      </c>
      <c r="H261" s="80"/>
      <c r="I261" s="80">
        <v>0</v>
      </c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1"/>
      <c r="Y261" s="81"/>
      <c r="Z261" s="81">
        <v>1</v>
      </c>
      <c r="AA261" s="81"/>
      <c r="AB261" s="81"/>
      <c r="AC261" s="81"/>
      <c r="AD261" s="81"/>
      <c r="AE261" s="81"/>
      <c r="AF261" s="81"/>
      <c r="AG261" s="81"/>
      <c r="AH261" s="81">
        <v>1</v>
      </c>
      <c r="AI261" s="81"/>
      <c r="AJ261" s="81"/>
      <c r="AK261" s="81"/>
    </row>
    <row r="262" spans="2:37" ht="16" customHeight="1">
      <c r="B262" s="96"/>
      <c r="C262" s="79" t="s">
        <v>246</v>
      </c>
      <c r="D262" s="80">
        <f t="shared" ref="D262" si="106">SUM(E262:X262)</f>
        <v>38</v>
      </c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>
        <v>38</v>
      </c>
      <c r="U262" s="80"/>
      <c r="V262" s="80"/>
      <c r="W262" s="80"/>
      <c r="X262" s="81"/>
      <c r="Y262" s="81"/>
      <c r="Z262" s="81"/>
      <c r="AA262" s="81"/>
      <c r="AB262" s="81">
        <v>1</v>
      </c>
      <c r="AC262" s="81"/>
      <c r="AD262" s="81"/>
      <c r="AE262" s="81"/>
      <c r="AF262" s="81"/>
      <c r="AG262" s="81"/>
      <c r="AH262" s="81">
        <v>1</v>
      </c>
      <c r="AI262" s="81"/>
      <c r="AJ262" s="81"/>
      <c r="AK262" s="81"/>
    </row>
    <row r="263" spans="2:37" ht="16" customHeight="1">
      <c r="B263" s="96" t="s">
        <v>398</v>
      </c>
      <c r="C263" s="79" t="s">
        <v>246</v>
      </c>
      <c r="D263" s="80">
        <f t="shared" si="105"/>
        <v>40</v>
      </c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>
        <v>40</v>
      </c>
      <c r="U263" s="80"/>
      <c r="V263" s="80"/>
      <c r="W263" s="80"/>
      <c r="X263" s="81"/>
      <c r="Y263" s="81"/>
      <c r="Z263" s="81"/>
      <c r="AA263" s="81"/>
      <c r="AB263" s="81">
        <v>1</v>
      </c>
      <c r="AC263" s="81"/>
      <c r="AD263" s="81"/>
      <c r="AE263" s="81"/>
      <c r="AF263" s="81"/>
      <c r="AG263" s="81"/>
      <c r="AH263" s="81">
        <v>1</v>
      </c>
      <c r="AI263" s="81"/>
      <c r="AJ263" s="81"/>
      <c r="AK263" s="81"/>
    </row>
    <row r="264" spans="2:37" ht="16" customHeight="1">
      <c r="C264" s="79" t="s">
        <v>55</v>
      </c>
      <c r="D264" s="80">
        <f t="shared" si="105"/>
        <v>263</v>
      </c>
      <c r="E264" s="80">
        <f t="shared" ref="E264:AJ264" si="107">SUM(E259:E263)</f>
        <v>40</v>
      </c>
      <c r="F264" s="80">
        <f t="shared" si="107"/>
        <v>0</v>
      </c>
      <c r="G264" s="80">
        <f t="shared" si="107"/>
        <v>40</v>
      </c>
      <c r="H264" s="80">
        <f t="shared" si="107"/>
        <v>0</v>
      </c>
      <c r="I264" s="80">
        <f t="shared" si="107"/>
        <v>0</v>
      </c>
      <c r="J264" s="80">
        <f t="shared" si="107"/>
        <v>0</v>
      </c>
      <c r="K264" s="80">
        <f t="shared" si="107"/>
        <v>0</v>
      </c>
      <c r="L264" s="80">
        <f t="shared" si="107"/>
        <v>0</v>
      </c>
      <c r="M264" s="80">
        <f t="shared" si="107"/>
        <v>0</v>
      </c>
      <c r="N264" s="80">
        <f t="shared" si="107"/>
        <v>0</v>
      </c>
      <c r="O264" s="80">
        <f t="shared" si="107"/>
        <v>0</v>
      </c>
      <c r="P264" s="80">
        <f t="shared" si="107"/>
        <v>0</v>
      </c>
      <c r="Q264" s="80">
        <f t="shared" si="107"/>
        <v>0</v>
      </c>
      <c r="R264" s="80">
        <f t="shared" si="107"/>
        <v>0</v>
      </c>
      <c r="S264" s="80">
        <f t="shared" si="107"/>
        <v>0</v>
      </c>
      <c r="T264" s="80">
        <f>SUM(T259:T263)</f>
        <v>183</v>
      </c>
      <c r="U264" s="80">
        <f t="shared" si="107"/>
        <v>0</v>
      </c>
      <c r="V264" s="80">
        <f t="shared" si="107"/>
        <v>0</v>
      </c>
      <c r="W264" s="80">
        <f>SUM(W259:W263)</f>
        <v>0</v>
      </c>
      <c r="X264" s="80">
        <f t="shared" si="107"/>
        <v>0</v>
      </c>
      <c r="Y264" s="80">
        <f t="shared" si="107"/>
        <v>0</v>
      </c>
      <c r="Z264" s="80">
        <f t="shared" si="107"/>
        <v>1</v>
      </c>
      <c r="AA264" s="80">
        <f t="shared" si="107"/>
        <v>0</v>
      </c>
      <c r="AB264" s="80">
        <f>SUM(AB259:AB263)</f>
        <v>4</v>
      </c>
      <c r="AC264" s="80">
        <f t="shared" si="107"/>
        <v>0</v>
      </c>
      <c r="AD264" s="80">
        <f t="shared" si="107"/>
        <v>0</v>
      </c>
      <c r="AE264" s="80">
        <f>SUM(AE259:AE263)</f>
        <v>0</v>
      </c>
      <c r="AF264" s="80">
        <f t="shared" si="107"/>
        <v>0</v>
      </c>
      <c r="AG264" s="80">
        <f t="shared" si="107"/>
        <v>0</v>
      </c>
      <c r="AH264" s="80">
        <f t="shared" si="107"/>
        <v>5</v>
      </c>
      <c r="AI264" s="80">
        <f t="shared" si="107"/>
        <v>0</v>
      </c>
      <c r="AJ264" s="80">
        <f t="shared" si="107"/>
        <v>0</v>
      </c>
      <c r="AK264" s="81"/>
    </row>
    <row r="265" spans="2:37" ht="16" customHeight="1">
      <c r="B265" s="96" t="s">
        <v>82</v>
      </c>
      <c r="C265" s="85" t="s">
        <v>247</v>
      </c>
      <c r="D265" s="100">
        <f t="shared" si="105"/>
        <v>70</v>
      </c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>
        <v>70</v>
      </c>
      <c r="U265" s="100"/>
      <c r="V265" s="100"/>
      <c r="W265" s="100"/>
      <c r="X265" s="93"/>
      <c r="Y265" s="81"/>
      <c r="Z265" s="93"/>
      <c r="AA265" s="93"/>
      <c r="AB265" s="93">
        <v>1</v>
      </c>
      <c r="AC265" s="93"/>
      <c r="AD265" s="93"/>
      <c r="AE265" s="93"/>
      <c r="AF265" s="93"/>
      <c r="AG265" s="93">
        <v>1</v>
      </c>
      <c r="AH265" s="93"/>
      <c r="AI265" s="93"/>
      <c r="AJ265" s="93"/>
      <c r="AK265" s="81"/>
    </row>
    <row r="266" spans="2:37" ht="16" customHeight="1">
      <c r="B266" s="96"/>
      <c r="C266" s="79" t="s">
        <v>248</v>
      </c>
      <c r="D266" s="80">
        <f t="shared" ref="D266" si="108">SUM(E266:X266)</f>
        <v>0</v>
      </c>
      <c r="E266" s="80">
        <v>0</v>
      </c>
      <c r="F266" s="80"/>
      <c r="G266" s="80">
        <v>0</v>
      </c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1"/>
      <c r="Y266" s="81"/>
      <c r="Z266" s="81">
        <v>1</v>
      </c>
      <c r="AA266" s="81"/>
      <c r="AB266" s="81"/>
      <c r="AC266" s="81"/>
      <c r="AD266" s="81"/>
      <c r="AE266" s="81"/>
      <c r="AF266" s="81"/>
      <c r="AG266" s="81"/>
      <c r="AH266" s="81">
        <v>1</v>
      </c>
      <c r="AI266" s="81"/>
      <c r="AJ266" s="81"/>
      <c r="AK266" s="81"/>
    </row>
    <row r="267" spans="2:37" ht="16" customHeight="1">
      <c r="B267" s="96" t="s">
        <v>82</v>
      </c>
      <c r="C267" s="79" t="s">
        <v>400</v>
      </c>
      <c r="D267" s="80">
        <f t="shared" si="105"/>
        <v>30</v>
      </c>
      <c r="E267" s="80"/>
      <c r="F267" s="80"/>
      <c r="G267" s="80">
        <v>30</v>
      </c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1"/>
      <c r="Y267" s="81"/>
      <c r="Z267" s="81">
        <v>1</v>
      </c>
      <c r="AA267" s="81"/>
      <c r="AB267" s="81"/>
      <c r="AC267" s="81"/>
      <c r="AD267" s="81"/>
      <c r="AE267" s="81"/>
      <c r="AF267" s="81"/>
      <c r="AG267" s="81"/>
      <c r="AH267" s="81">
        <v>1</v>
      </c>
      <c r="AI267" s="81"/>
      <c r="AJ267" s="81"/>
      <c r="AK267" s="81"/>
    </row>
    <row r="268" spans="2:37" ht="16" customHeight="1">
      <c r="C268" s="79" t="s">
        <v>56</v>
      </c>
      <c r="D268" s="80">
        <f t="shared" si="105"/>
        <v>100</v>
      </c>
      <c r="E268" s="80">
        <f t="shared" ref="E268:X268" si="109">SUM(E265:E267)</f>
        <v>0</v>
      </c>
      <c r="F268" s="80">
        <f t="shared" si="109"/>
        <v>0</v>
      </c>
      <c r="G268" s="80">
        <f t="shared" si="109"/>
        <v>30</v>
      </c>
      <c r="H268" s="80">
        <f t="shared" si="109"/>
        <v>0</v>
      </c>
      <c r="I268" s="80">
        <f t="shared" si="109"/>
        <v>0</v>
      </c>
      <c r="J268" s="80">
        <f t="shared" si="109"/>
        <v>0</v>
      </c>
      <c r="K268" s="80">
        <f t="shared" si="109"/>
        <v>0</v>
      </c>
      <c r="L268" s="80">
        <f t="shared" si="109"/>
        <v>0</v>
      </c>
      <c r="M268" s="80">
        <f t="shared" si="109"/>
        <v>0</v>
      </c>
      <c r="N268" s="80">
        <f t="shared" si="109"/>
        <v>0</v>
      </c>
      <c r="O268" s="80">
        <f t="shared" si="109"/>
        <v>0</v>
      </c>
      <c r="P268" s="80">
        <f t="shared" si="109"/>
        <v>0</v>
      </c>
      <c r="Q268" s="80">
        <f t="shared" si="109"/>
        <v>0</v>
      </c>
      <c r="R268" s="80">
        <f t="shared" si="109"/>
        <v>0</v>
      </c>
      <c r="S268" s="80">
        <f t="shared" si="109"/>
        <v>0</v>
      </c>
      <c r="T268" s="80">
        <f>SUM(T265:T267)</f>
        <v>70</v>
      </c>
      <c r="U268" s="80">
        <f t="shared" si="109"/>
        <v>0</v>
      </c>
      <c r="V268" s="80">
        <f t="shared" si="109"/>
        <v>0</v>
      </c>
      <c r="W268" s="80">
        <f>SUM(W265:W267)</f>
        <v>0</v>
      </c>
      <c r="X268" s="80">
        <f t="shared" si="109"/>
        <v>0</v>
      </c>
      <c r="Y268" s="80"/>
      <c r="Z268" s="80">
        <f t="shared" ref="Z268:AJ268" si="110">SUM(Z265:Z267)</f>
        <v>2</v>
      </c>
      <c r="AA268" s="80">
        <f t="shared" si="110"/>
        <v>0</v>
      </c>
      <c r="AB268" s="80">
        <f>SUM(AB265:AB267)</f>
        <v>1</v>
      </c>
      <c r="AC268" s="80">
        <f t="shared" si="110"/>
        <v>0</v>
      </c>
      <c r="AD268" s="80">
        <f t="shared" si="110"/>
        <v>0</v>
      </c>
      <c r="AE268" s="80">
        <f>SUM(AE265:AE267)</f>
        <v>0</v>
      </c>
      <c r="AF268" s="80">
        <f t="shared" si="110"/>
        <v>0</v>
      </c>
      <c r="AG268" s="80">
        <f t="shared" si="110"/>
        <v>1</v>
      </c>
      <c r="AH268" s="80">
        <f t="shared" si="110"/>
        <v>2</v>
      </c>
      <c r="AI268" s="80">
        <f t="shared" si="110"/>
        <v>0</v>
      </c>
      <c r="AJ268" s="80">
        <f t="shared" si="110"/>
        <v>0</v>
      </c>
      <c r="AK268" s="81"/>
    </row>
    <row r="269" spans="2:37" ht="16" customHeight="1">
      <c r="B269" s="96" t="s">
        <v>385</v>
      </c>
      <c r="C269" s="85" t="s">
        <v>249</v>
      </c>
      <c r="D269" s="100">
        <f t="shared" si="105"/>
        <v>72</v>
      </c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>
        <v>72</v>
      </c>
      <c r="U269" s="100"/>
      <c r="V269" s="100"/>
      <c r="W269" s="100"/>
      <c r="X269" s="93"/>
      <c r="Y269" s="81"/>
      <c r="Z269" s="93"/>
      <c r="AA269" s="93"/>
      <c r="AB269" s="93">
        <v>1</v>
      </c>
      <c r="AC269" s="93"/>
      <c r="AD269" s="93"/>
      <c r="AE269" s="93"/>
      <c r="AF269" s="93"/>
      <c r="AG269" s="93"/>
      <c r="AH269" s="93">
        <v>1</v>
      </c>
      <c r="AI269" s="93"/>
      <c r="AJ269" s="93"/>
      <c r="AK269" s="81"/>
    </row>
    <row r="270" spans="2:37" ht="16" customHeight="1">
      <c r="B270" s="96" t="s">
        <v>82</v>
      </c>
      <c r="C270" s="79" t="s">
        <v>250</v>
      </c>
      <c r="D270" s="80">
        <f t="shared" si="105"/>
        <v>90</v>
      </c>
      <c r="E270" s="80"/>
      <c r="F270" s="80"/>
      <c r="G270" s="80">
        <v>30</v>
      </c>
      <c r="H270" s="80"/>
      <c r="I270" s="80">
        <v>40</v>
      </c>
      <c r="J270" s="139">
        <v>20</v>
      </c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1"/>
      <c r="Y270" s="81"/>
      <c r="Z270" s="81">
        <v>1</v>
      </c>
      <c r="AA270" s="81"/>
      <c r="AB270" s="81"/>
      <c r="AC270" s="81"/>
      <c r="AD270" s="81"/>
      <c r="AE270" s="81"/>
      <c r="AF270" s="81"/>
      <c r="AG270" s="81"/>
      <c r="AH270" s="81">
        <v>1</v>
      </c>
      <c r="AI270" s="81"/>
      <c r="AJ270" s="81"/>
      <c r="AK270" s="81"/>
    </row>
    <row r="271" spans="2:37" ht="16" customHeight="1">
      <c r="B271" s="96" t="s">
        <v>82</v>
      </c>
      <c r="C271" s="79" t="s">
        <v>251</v>
      </c>
      <c r="D271" s="80">
        <f t="shared" si="105"/>
        <v>40</v>
      </c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>
        <v>40</v>
      </c>
      <c r="U271" s="80"/>
      <c r="V271" s="80"/>
      <c r="W271" s="80"/>
      <c r="X271" s="81"/>
      <c r="Y271" s="81"/>
      <c r="Z271" s="81"/>
      <c r="AA271" s="81"/>
      <c r="AB271" s="81">
        <v>1</v>
      </c>
      <c r="AC271" s="81"/>
      <c r="AD271" s="81"/>
      <c r="AE271" s="81"/>
      <c r="AF271" s="81"/>
      <c r="AG271" s="81">
        <v>1</v>
      </c>
      <c r="AH271" s="81"/>
      <c r="AI271" s="81"/>
      <c r="AJ271" s="81"/>
      <c r="AK271" s="81"/>
    </row>
    <row r="272" spans="2:37" ht="16" customHeight="1">
      <c r="C272" s="79" t="s">
        <v>57</v>
      </c>
      <c r="D272" s="80">
        <f t="shared" si="105"/>
        <v>202</v>
      </c>
      <c r="E272" s="80">
        <f t="shared" ref="E272:X272" si="111">SUM(E269:E271)</f>
        <v>0</v>
      </c>
      <c r="F272" s="80">
        <f t="shared" si="111"/>
        <v>0</v>
      </c>
      <c r="G272" s="80">
        <f t="shared" si="111"/>
        <v>30</v>
      </c>
      <c r="H272" s="80">
        <f t="shared" si="111"/>
        <v>0</v>
      </c>
      <c r="I272" s="80">
        <f t="shared" si="111"/>
        <v>40</v>
      </c>
      <c r="J272" s="80">
        <f t="shared" si="111"/>
        <v>20</v>
      </c>
      <c r="K272" s="80">
        <f t="shared" si="111"/>
        <v>0</v>
      </c>
      <c r="L272" s="80">
        <f t="shared" si="111"/>
        <v>0</v>
      </c>
      <c r="M272" s="80">
        <f t="shared" si="111"/>
        <v>0</v>
      </c>
      <c r="N272" s="80">
        <f t="shared" si="111"/>
        <v>0</v>
      </c>
      <c r="O272" s="80">
        <f t="shared" si="111"/>
        <v>0</v>
      </c>
      <c r="P272" s="80">
        <f t="shared" si="111"/>
        <v>0</v>
      </c>
      <c r="Q272" s="80">
        <f t="shared" si="111"/>
        <v>0</v>
      </c>
      <c r="R272" s="80">
        <f t="shared" si="111"/>
        <v>0</v>
      </c>
      <c r="S272" s="80">
        <f t="shared" si="111"/>
        <v>0</v>
      </c>
      <c r="T272" s="80">
        <f>SUM(T269:T271)</f>
        <v>112</v>
      </c>
      <c r="U272" s="80">
        <f t="shared" si="111"/>
        <v>0</v>
      </c>
      <c r="V272" s="80">
        <f t="shared" si="111"/>
        <v>0</v>
      </c>
      <c r="W272" s="80">
        <f>SUM(W269:W271)</f>
        <v>0</v>
      </c>
      <c r="X272" s="80">
        <f t="shared" si="111"/>
        <v>0</v>
      </c>
      <c r="Y272" s="80"/>
      <c r="Z272" s="80">
        <f t="shared" ref="Z272:AJ272" si="112">SUM(Z269:Z271)</f>
        <v>1</v>
      </c>
      <c r="AA272" s="80">
        <f t="shared" si="112"/>
        <v>0</v>
      </c>
      <c r="AB272" s="80">
        <f>SUM(AB269:AB271)</f>
        <v>2</v>
      </c>
      <c r="AC272" s="80">
        <f t="shared" si="112"/>
        <v>0</v>
      </c>
      <c r="AD272" s="80">
        <f t="shared" si="112"/>
        <v>0</v>
      </c>
      <c r="AE272" s="80">
        <f>SUM(AE269:AE271)</f>
        <v>0</v>
      </c>
      <c r="AF272" s="80">
        <f t="shared" si="112"/>
        <v>0</v>
      </c>
      <c r="AG272" s="80">
        <f t="shared" si="112"/>
        <v>1</v>
      </c>
      <c r="AH272" s="80">
        <f t="shared" si="112"/>
        <v>2</v>
      </c>
      <c r="AI272" s="80">
        <f t="shared" si="112"/>
        <v>0</v>
      </c>
      <c r="AJ272" s="80">
        <f t="shared" si="112"/>
        <v>0</v>
      </c>
      <c r="AK272" s="81"/>
    </row>
    <row r="273" spans="2:37" ht="16" customHeight="1">
      <c r="B273" s="96" t="s">
        <v>82</v>
      </c>
      <c r="C273" s="85" t="s">
        <v>252</v>
      </c>
      <c r="D273" s="100">
        <f t="shared" si="105"/>
        <v>120</v>
      </c>
      <c r="E273" s="100">
        <v>40</v>
      </c>
      <c r="F273" s="100"/>
      <c r="G273" s="100">
        <v>60</v>
      </c>
      <c r="H273" s="100"/>
      <c r="I273" s="100"/>
      <c r="J273" s="100">
        <v>20</v>
      </c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93"/>
      <c r="Y273" s="81"/>
      <c r="Z273" s="93">
        <v>1</v>
      </c>
      <c r="AA273" s="93"/>
      <c r="AB273" s="93"/>
      <c r="AC273" s="93"/>
      <c r="AD273" s="93"/>
      <c r="AE273" s="93"/>
      <c r="AF273" s="93"/>
      <c r="AG273" s="93"/>
      <c r="AH273" s="93">
        <v>1</v>
      </c>
      <c r="AI273" s="93"/>
      <c r="AJ273" s="93"/>
      <c r="AK273" s="81"/>
    </row>
    <row r="274" spans="2:37" ht="16" customHeight="1">
      <c r="B274" s="96" t="s">
        <v>82</v>
      </c>
      <c r="C274" s="79" t="s">
        <v>253</v>
      </c>
      <c r="D274" s="80">
        <f t="shared" si="105"/>
        <v>40</v>
      </c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>
        <v>40</v>
      </c>
      <c r="U274" s="80"/>
      <c r="V274" s="80"/>
      <c r="W274" s="80"/>
      <c r="X274" s="81"/>
      <c r="Y274" s="81"/>
      <c r="Z274" s="81"/>
      <c r="AA274" s="81"/>
      <c r="AB274" s="81">
        <v>1</v>
      </c>
      <c r="AC274" s="81"/>
      <c r="AD274" s="81"/>
      <c r="AE274" s="81"/>
      <c r="AF274" s="81"/>
      <c r="AG274" s="81"/>
      <c r="AH274" s="81">
        <v>1</v>
      </c>
      <c r="AI274" s="81"/>
      <c r="AJ274" s="81"/>
      <c r="AK274" s="81"/>
    </row>
    <row r="275" spans="2:37" ht="16" customHeight="1">
      <c r="B275" s="96" t="s">
        <v>82</v>
      </c>
      <c r="C275" s="79" t="s">
        <v>254</v>
      </c>
      <c r="D275" s="80">
        <f>SUM(E275:X275)</f>
        <v>80</v>
      </c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>
        <v>80</v>
      </c>
      <c r="U275" s="80"/>
      <c r="V275" s="80"/>
      <c r="W275" s="80"/>
      <c r="X275" s="81"/>
      <c r="Y275" s="81"/>
      <c r="Z275" s="81"/>
      <c r="AA275" s="81"/>
      <c r="AB275" s="81">
        <v>1</v>
      </c>
      <c r="AC275" s="81"/>
      <c r="AD275" s="81"/>
      <c r="AE275" s="81"/>
      <c r="AF275" s="81"/>
      <c r="AG275" s="81"/>
      <c r="AH275" s="81">
        <v>1</v>
      </c>
      <c r="AI275" s="81"/>
      <c r="AJ275" s="81"/>
      <c r="AK275" s="81"/>
    </row>
    <row r="276" spans="2:37" ht="16" customHeight="1">
      <c r="B276" s="96" t="s">
        <v>82</v>
      </c>
      <c r="C276" s="79" t="s">
        <v>335</v>
      </c>
      <c r="D276" s="80">
        <f>SUM(E276:X276)</f>
        <v>20</v>
      </c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>
        <v>0</v>
      </c>
      <c r="V276" s="80">
        <v>20</v>
      </c>
      <c r="W276" s="80"/>
      <c r="X276" s="81"/>
      <c r="Y276" s="81"/>
      <c r="Z276" s="81"/>
      <c r="AA276" s="81"/>
      <c r="AB276" s="81"/>
      <c r="AC276" s="81">
        <v>0</v>
      </c>
      <c r="AD276" s="81">
        <v>1</v>
      </c>
      <c r="AE276" s="81"/>
      <c r="AF276" s="81"/>
      <c r="AG276" s="81"/>
      <c r="AH276" s="81">
        <v>1</v>
      </c>
      <c r="AI276" s="81"/>
      <c r="AJ276" s="81"/>
      <c r="AK276" s="81"/>
    </row>
    <row r="277" spans="2:37" ht="16" customHeight="1">
      <c r="B277" s="96"/>
      <c r="C277" s="79" t="s">
        <v>358</v>
      </c>
      <c r="D277" s="80">
        <f>SUM(E277:X277)</f>
        <v>72</v>
      </c>
      <c r="E277" s="80">
        <v>36</v>
      </c>
      <c r="F277" s="80"/>
      <c r="G277" s="80"/>
      <c r="H277" s="80"/>
      <c r="I277" s="80"/>
      <c r="J277" s="80"/>
      <c r="K277" s="80"/>
      <c r="L277" s="80">
        <v>36</v>
      </c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1"/>
      <c r="Y277" s="81"/>
      <c r="Z277" s="81">
        <v>1</v>
      </c>
      <c r="AA277" s="81"/>
      <c r="AB277" s="81"/>
      <c r="AC277" s="81"/>
      <c r="AD277" s="81"/>
      <c r="AE277" s="81"/>
      <c r="AF277" s="81"/>
      <c r="AG277" s="81"/>
      <c r="AH277" s="81">
        <v>1</v>
      </c>
      <c r="AI277" s="81"/>
      <c r="AJ277" s="81"/>
      <c r="AK277" s="81"/>
    </row>
    <row r="278" spans="2:37" ht="16" customHeight="1">
      <c r="C278" s="79" t="s">
        <v>58</v>
      </c>
      <c r="D278" s="80">
        <f>SUM(E278:X278)</f>
        <v>332</v>
      </c>
      <c r="E278" s="80">
        <f>SUM(E273:E277)</f>
        <v>76</v>
      </c>
      <c r="F278" s="80">
        <f t="shared" ref="F278:X278" si="113">SUM(F273:F277)</f>
        <v>0</v>
      </c>
      <c r="G278" s="80">
        <f t="shared" si="113"/>
        <v>60</v>
      </c>
      <c r="H278" s="80">
        <f t="shared" si="113"/>
        <v>0</v>
      </c>
      <c r="I278" s="80">
        <f t="shared" si="113"/>
        <v>0</v>
      </c>
      <c r="J278" s="80">
        <f t="shared" si="113"/>
        <v>20</v>
      </c>
      <c r="K278" s="80">
        <f t="shared" si="113"/>
        <v>0</v>
      </c>
      <c r="L278" s="80">
        <f t="shared" si="113"/>
        <v>36</v>
      </c>
      <c r="M278" s="80">
        <f t="shared" si="113"/>
        <v>0</v>
      </c>
      <c r="N278" s="80">
        <f t="shared" si="113"/>
        <v>0</v>
      </c>
      <c r="O278" s="80">
        <f t="shared" si="113"/>
        <v>0</v>
      </c>
      <c r="P278" s="80">
        <f t="shared" si="113"/>
        <v>0</v>
      </c>
      <c r="Q278" s="80">
        <f t="shared" si="113"/>
        <v>0</v>
      </c>
      <c r="R278" s="80">
        <f t="shared" si="113"/>
        <v>0</v>
      </c>
      <c r="S278" s="80">
        <f t="shared" si="113"/>
        <v>0</v>
      </c>
      <c r="T278" s="80">
        <f t="shared" si="113"/>
        <v>120</v>
      </c>
      <c r="U278" s="80">
        <f t="shared" si="113"/>
        <v>0</v>
      </c>
      <c r="V278" s="80">
        <f t="shared" si="113"/>
        <v>20</v>
      </c>
      <c r="W278" s="80">
        <f t="shared" si="113"/>
        <v>0</v>
      </c>
      <c r="X278" s="80">
        <f t="shared" si="113"/>
        <v>0</v>
      </c>
      <c r="Y278" s="80"/>
      <c r="Z278" s="80">
        <f>SUM(Z273:Z277)</f>
        <v>2</v>
      </c>
      <c r="AA278" s="80">
        <f>SUM(AA273:AA277)</f>
        <v>0</v>
      </c>
      <c r="AB278" s="80">
        <f>SUM(AB273:AB277)</f>
        <v>2</v>
      </c>
      <c r="AC278" s="80">
        <f>SUM(AC273:AC277)</f>
        <v>0</v>
      </c>
      <c r="AD278" s="80">
        <f t="shared" ref="AD278:AJ278" si="114">SUM(AD273:AD277)</f>
        <v>1</v>
      </c>
      <c r="AE278" s="80">
        <f>SUM(AE273:AE277)</f>
        <v>0</v>
      </c>
      <c r="AF278" s="80">
        <f t="shared" si="114"/>
        <v>0</v>
      </c>
      <c r="AG278" s="80">
        <f t="shared" si="114"/>
        <v>0</v>
      </c>
      <c r="AH278" s="80">
        <f t="shared" si="114"/>
        <v>5</v>
      </c>
      <c r="AI278" s="80">
        <f t="shared" si="114"/>
        <v>0</v>
      </c>
      <c r="AJ278" s="80">
        <f t="shared" si="114"/>
        <v>0</v>
      </c>
      <c r="AK278" s="81"/>
    </row>
    <row r="279" spans="2:37" ht="16" customHeight="1">
      <c r="B279" s="96" t="s">
        <v>82</v>
      </c>
      <c r="C279" s="85" t="s">
        <v>255</v>
      </c>
      <c r="D279" s="100">
        <f>SUM(E279:X279)</f>
        <v>80</v>
      </c>
      <c r="E279" s="82">
        <v>75</v>
      </c>
      <c r="F279" s="100">
        <v>0</v>
      </c>
      <c r="G279" s="100"/>
      <c r="H279" s="100"/>
      <c r="I279" s="82">
        <v>5</v>
      </c>
      <c r="J279" s="100">
        <v>0</v>
      </c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93"/>
      <c r="Y279" s="81"/>
      <c r="Z279" s="93">
        <v>1</v>
      </c>
      <c r="AA279" s="93"/>
      <c r="AB279" s="93"/>
      <c r="AC279" s="93"/>
      <c r="AD279" s="93"/>
      <c r="AE279" s="93"/>
      <c r="AF279" s="93"/>
      <c r="AG279" s="93"/>
      <c r="AH279" s="93">
        <v>1</v>
      </c>
      <c r="AI279" s="93"/>
      <c r="AJ279" s="93"/>
      <c r="AK279" s="81"/>
    </row>
    <row r="280" spans="2:37" ht="16" customHeight="1">
      <c r="B280" s="96" t="s">
        <v>385</v>
      </c>
      <c r="C280" s="126" t="s">
        <v>386</v>
      </c>
      <c r="D280" s="80"/>
      <c r="E280" s="80">
        <v>30</v>
      </c>
      <c r="F280" s="80"/>
      <c r="G280" s="80">
        <v>40</v>
      </c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1"/>
      <c r="Y280" s="81"/>
      <c r="Z280" s="81">
        <v>1</v>
      </c>
      <c r="AA280" s="81"/>
      <c r="AB280" s="81"/>
      <c r="AC280" s="81"/>
      <c r="AD280" s="81"/>
      <c r="AE280" s="81"/>
      <c r="AF280" s="81"/>
      <c r="AG280" s="81"/>
      <c r="AH280" s="81">
        <v>1</v>
      </c>
      <c r="AI280" s="81"/>
      <c r="AJ280" s="81"/>
    </row>
    <row r="281" spans="2:37" ht="16" customHeight="1">
      <c r="C281" s="79" t="s">
        <v>59</v>
      </c>
      <c r="D281" s="80">
        <f>SUM(E281:X281)</f>
        <v>150</v>
      </c>
      <c r="E281" s="80">
        <f>SUM(E279:E280)</f>
        <v>105</v>
      </c>
      <c r="F281" s="80">
        <f t="shared" ref="F281:X281" si="115">SUM(F279:F280)</f>
        <v>0</v>
      </c>
      <c r="G281" s="80">
        <f t="shared" si="115"/>
        <v>40</v>
      </c>
      <c r="H281" s="80">
        <f t="shared" si="115"/>
        <v>0</v>
      </c>
      <c r="I281" s="80">
        <f t="shared" si="115"/>
        <v>5</v>
      </c>
      <c r="J281" s="80">
        <f t="shared" si="115"/>
        <v>0</v>
      </c>
      <c r="K281" s="80">
        <f t="shared" si="115"/>
        <v>0</v>
      </c>
      <c r="L281" s="80">
        <f t="shared" si="115"/>
        <v>0</v>
      </c>
      <c r="M281" s="80">
        <f t="shared" si="115"/>
        <v>0</v>
      </c>
      <c r="N281" s="80">
        <f t="shared" si="115"/>
        <v>0</v>
      </c>
      <c r="O281" s="80">
        <f t="shared" si="115"/>
        <v>0</v>
      </c>
      <c r="P281" s="80">
        <f t="shared" si="115"/>
        <v>0</v>
      </c>
      <c r="Q281" s="80">
        <f t="shared" si="115"/>
        <v>0</v>
      </c>
      <c r="R281" s="80">
        <f t="shared" si="115"/>
        <v>0</v>
      </c>
      <c r="S281" s="80">
        <f t="shared" si="115"/>
        <v>0</v>
      </c>
      <c r="T281" s="80">
        <f t="shared" si="115"/>
        <v>0</v>
      </c>
      <c r="U281" s="80">
        <f t="shared" si="115"/>
        <v>0</v>
      </c>
      <c r="V281" s="80">
        <f t="shared" si="115"/>
        <v>0</v>
      </c>
      <c r="W281" s="80">
        <f t="shared" si="115"/>
        <v>0</v>
      </c>
      <c r="X281" s="80">
        <f t="shared" si="115"/>
        <v>0</v>
      </c>
      <c r="Y281" s="80"/>
      <c r="Z281" s="80">
        <f>SUM(Z279:Z280)</f>
        <v>2</v>
      </c>
      <c r="AA281" s="80">
        <f t="shared" ref="AA281:AJ281" si="116">SUM(AA279:AA280)</f>
        <v>0</v>
      </c>
      <c r="AB281" s="80">
        <f t="shared" si="116"/>
        <v>0</v>
      </c>
      <c r="AC281" s="80">
        <f t="shared" si="116"/>
        <v>0</v>
      </c>
      <c r="AD281" s="80">
        <f t="shared" si="116"/>
        <v>0</v>
      </c>
      <c r="AE281" s="80">
        <f t="shared" si="116"/>
        <v>0</v>
      </c>
      <c r="AF281" s="80">
        <f t="shared" si="116"/>
        <v>0</v>
      </c>
      <c r="AG281" s="80">
        <f t="shared" si="116"/>
        <v>0</v>
      </c>
      <c r="AH281" s="80">
        <f t="shared" si="116"/>
        <v>2</v>
      </c>
      <c r="AI281" s="80">
        <f t="shared" si="116"/>
        <v>0</v>
      </c>
      <c r="AJ281" s="80">
        <f t="shared" si="116"/>
        <v>0</v>
      </c>
    </row>
    <row r="282" spans="2:37" ht="16" customHeight="1" thickBot="1">
      <c r="C282" s="130" t="s">
        <v>256</v>
      </c>
      <c r="D282" s="100">
        <f t="shared" ref="D282:X282" si="117">D214+D217+D229+D236+D239+D242+D245+D247+D252+D258+D264+D268+D272+D278+D281</f>
        <v>4292</v>
      </c>
      <c r="E282" s="100">
        <f t="shared" si="117"/>
        <v>1111</v>
      </c>
      <c r="F282" s="100">
        <f t="shared" si="117"/>
        <v>20</v>
      </c>
      <c r="G282" s="100">
        <f t="shared" si="117"/>
        <v>1275</v>
      </c>
      <c r="H282" s="100">
        <f t="shared" si="117"/>
        <v>40</v>
      </c>
      <c r="I282" s="100">
        <f t="shared" si="117"/>
        <v>120</v>
      </c>
      <c r="J282" s="100">
        <f t="shared" si="117"/>
        <v>120</v>
      </c>
      <c r="K282" s="100">
        <f t="shared" si="117"/>
        <v>0</v>
      </c>
      <c r="L282" s="100">
        <f t="shared" si="117"/>
        <v>146</v>
      </c>
      <c r="M282" s="100">
        <f t="shared" si="117"/>
        <v>0</v>
      </c>
      <c r="N282" s="100">
        <f t="shared" si="117"/>
        <v>0</v>
      </c>
      <c r="O282" s="100">
        <f t="shared" si="117"/>
        <v>0</v>
      </c>
      <c r="P282" s="100">
        <f t="shared" si="117"/>
        <v>0</v>
      </c>
      <c r="Q282" s="100">
        <f t="shared" si="117"/>
        <v>70</v>
      </c>
      <c r="R282" s="100">
        <f t="shared" si="117"/>
        <v>0</v>
      </c>
      <c r="S282" s="100">
        <f t="shared" si="117"/>
        <v>0</v>
      </c>
      <c r="T282" s="100">
        <f t="shared" si="117"/>
        <v>1125</v>
      </c>
      <c r="U282" s="100">
        <f t="shared" si="117"/>
        <v>0</v>
      </c>
      <c r="V282" s="100">
        <f t="shared" si="117"/>
        <v>140</v>
      </c>
      <c r="W282" s="100">
        <f t="shared" si="117"/>
        <v>60</v>
      </c>
      <c r="X282" s="100">
        <f t="shared" si="117"/>
        <v>65</v>
      </c>
      <c r="Y282" s="80"/>
      <c r="Z282" s="100">
        <f t="shared" ref="Z282:AJ282" si="118">Z214+Z217+Z229+Z236+Z239+Z242+Z245+Z247+Z252+Z258+Z264+Z268+Z272+Z278+Z281</f>
        <v>22</v>
      </c>
      <c r="AA282" s="100">
        <f t="shared" si="118"/>
        <v>1</v>
      </c>
      <c r="AB282" s="100">
        <f t="shared" si="118"/>
        <v>25</v>
      </c>
      <c r="AC282" s="100">
        <f t="shared" si="118"/>
        <v>0</v>
      </c>
      <c r="AD282" s="100">
        <f t="shared" si="118"/>
        <v>4</v>
      </c>
      <c r="AE282" s="100">
        <f t="shared" si="118"/>
        <v>1</v>
      </c>
      <c r="AF282" s="100">
        <f t="shared" si="118"/>
        <v>2</v>
      </c>
      <c r="AG282" s="100">
        <f t="shared" si="118"/>
        <v>9</v>
      </c>
      <c r="AH282" s="100">
        <f t="shared" si="118"/>
        <v>43</v>
      </c>
      <c r="AI282" s="100">
        <f t="shared" si="118"/>
        <v>2</v>
      </c>
      <c r="AJ282" s="100">
        <f t="shared" si="118"/>
        <v>1</v>
      </c>
      <c r="AK282" s="81"/>
    </row>
    <row r="283" spans="2:37" ht="16" customHeight="1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81"/>
    </row>
    <row r="284" spans="2:37" ht="16" customHeight="1" thickBot="1">
      <c r="B284" s="96"/>
      <c r="AK284" s="81"/>
    </row>
    <row r="285" spans="2:37" ht="16" customHeight="1">
      <c r="B285" s="137" t="s">
        <v>366</v>
      </c>
      <c r="C285" s="103" t="s">
        <v>257</v>
      </c>
      <c r="D285" s="104">
        <f t="shared" ref="D285:D297" si="119">SUM(E285:X285)</f>
        <v>320</v>
      </c>
      <c r="E285" s="104">
        <v>80</v>
      </c>
      <c r="F285" s="104">
        <v>120</v>
      </c>
      <c r="G285" s="104">
        <v>120</v>
      </c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19"/>
      <c r="Y285" s="81"/>
      <c r="Z285" s="93">
        <v>1</v>
      </c>
      <c r="AA285" s="93"/>
      <c r="AB285" s="93"/>
      <c r="AC285" s="93"/>
      <c r="AD285" s="93"/>
      <c r="AE285" s="93"/>
      <c r="AF285" s="93"/>
      <c r="AG285" s="93"/>
      <c r="AH285" s="93">
        <v>1</v>
      </c>
      <c r="AI285" s="93"/>
      <c r="AJ285" s="93"/>
      <c r="AK285" s="81"/>
    </row>
    <row r="286" spans="2:37" ht="16" customHeight="1">
      <c r="B286" s="96"/>
      <c r="C286" s="79" t="s">
        <v>258</v>
      </c>
      <c r="D286" s="80">
        <f t="shared" si="119"/>
        <v>40</v>
      </c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>
        <v>40</v>
      </c>
      <c r="U286" s="80"/>
      <c r="V286" s="80"/>
      <c r="W286" s="80"/>
      <c r="X286" s="81"/>
      <c r="Y286" s="81"/>
      <c r="Z286" s="81"/>
      <c r="AA286" s="81"/>
      <c r="AB286" s="81">
        <v>1</v>
      </c>
      <c r="AC286" s="81"/>
      <c r="AD286" s="81"/>
      <c r="AE286" s="81"/>
      <c r="AF286" s="81"/>
      <c r="AG286" s="81">
        <v>1</v>
      </c>
      <c r="AH286" s="81"/>
      <c r="AI286" s="81"/>
      <c r="AJ286" s="81"/>
      <c r="AK286" s="81"/>
    </row>
    <row r="287" spans="2:37" ht="16" customHeight="1">
      <c r="B287" s="96" t="s">
        <v>82</v>
      </c>
      <c r="C287" s="79" t="s">
        <v>259</v>
      </c>
      <c r="D287" s="80">
        <f t="shared" si="119"/>
        <v>100</v>
      </c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>
        <v>100</v>
      </c>
      <c r="U287" s="80"/>
      <c r="V287" s="80"/>
      <c r="W287" s="80"/>
      <c r="X287" s="81"/>
      <c r="Y287" s="81"/>
      <c r="Z287" s="81"/>
      <c r="AA287" s="81"/>
      <c r="AB287" s="81">
        <v>1</v>
      </c>
      <c r="AC287" s="81"/>
      <c r="AD287" s="81"/>
      <c r="AE287" s="81"/>
      <c r="AF287" s="81"/>
      <c r="AG287" s="81"/>
      <c r="AH287" s="81">
        <v>1</v>
      </c>
      <c r="AI287" s="81"/>
      <c r="AJ287" s="81"/>
      <c r="AK287" s="81"/>
    </row>
    <row r="288" spans="2:37" ht="16" customHeight="1">
      <c r="B288" s="96" t="s">
        <v>82</v>
      </c>
      <c r="C288" s="79" t="s">
        <v>260</v>
      </c>
      <c r="D288" s="80">
        <f t="shared" si="119"/>
        <v>140</v>
      </c>
      <c r="E288" s="80"/>
      <c r="F288" s="80"/>
      <c r="G288" s="77">
        <v>60</v>
      </c>
      <c r="H288" s="80"/>
      <c r="I288" s="77">
        <v>40</v>
      </c>
      <c r="J288" s="80"/>
      <c r="K288" s="80"/>
      <c r="L288" s="80"/>
      <c r="M288" s="80"/>
      <c r="N288" s="77">
        <v>40</v>
      </c>
      <c r="O288" s="80"/>
      <c r="P288" s="80"/>
      <c r="Q288" s="80"/>
      <c r="R288" s="80"/>
      <c r="S288" s="80"/>
      <c r="T288" s="80"/>
      <c r="U288" s="80"/>
      <c r="V288" s="80"/>
      <c r="W288" s="80"/>
      <c r="X288" s="81"/>
      <c r="Y288" s="81"/>
      <c r="Z288" s="81">
        <v>1</v>
      </c>
      <c r="AA288" s="81"/>
      <c r="AB288" s="81"/>
      <c r="AC288" s="81"/>
      <c r="AD288" s="81"/>
      <c r="AE288" s="81"/>
      <c r="AF288" s="81"/>
      <c r="AG288" s="81"/>
      <c r="AH288" s="81">
        <v>1</v>
      </c>
      <c r="AI288" s="81"/>
      <c r="AJ288" s="81"/>
      <c r="AK288" s="81"/>
    </row>
    <row r="289" spans="2:37" ht="16" customHeight="1">
      <c r="B289" s="96" t="s">
        <v>82</v>
      </c>
      <c r="C289" s="79" t="s">
        <v>261</v>
      </c>
      <c r="D289" s="80">
        <f t="shared" si="119"/>
        <v>50</v>
      </c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>
        <v>50</v>
      </c>
      <c r="U289" s="80"/>
      <c r="V289" s="80"/>
      <c r="W289" s="80"/>
      <c r="X289" s="81"/>
      <c r="Y289" s="81"/>
      <c r="Z289" s="81"/>
      <c r="AA289" s="81"/>
      <c r="AB289" s="81">
        <v>1</v>
      </c>
      <c r="AC289" s="81"/>
      <c r="AD289" s="81"/>
      <c r="AE289" s="81"/>
      <c r="AF289" s="81"/>
      <c r="AG289" s="81"/>
      <c r="AH289" s="81">
        <v>1</v>
      </c>
      <c r="AI289" s="81"/>
      <c r="AJ289" s="81"/>
      <c r="AK289" s="81"/>
    </row>
    <row r="290" spans="2:37" ht="16" customHeight="1">
      <c r="B290" s="96" t="s">
        <v>82</v>
      </c>
      <c r="C290" s="79" t="s">
        <v>262</v>
      </c>
      <c r="D290" s="80">
        <f t="shared" si="119"/>
        <v>80</v>
      </c>
      <c r="E290" s="80">
        <v>40</v>
      </c>
      <c r="F290" s="80"/>
      <c r="G290" s="80">
        <v>40</v>
      </c>
      <c r="H290" s="80"/>
      <c r="I290" s="80"/>
      <c r="J290" s="80"/>
      <c r="K290" s="80"/>
      <c r="L290" s="80"/>
      <c r="M290" s="80">
        <v>0</v>
      </c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1"/>
      <c r="Y290" s="81"/>
      <c r="Z290" s="81">
        <v>1</v>
      </c>
      <c r="AA290" s="81"/>
      <c r="AB290" s="81"/>
      <c r="AC290" s="81"/>
      <c r="AD290" s="81"/>
      <c r="AE290" s="81"/>
      <c r="AF290" s="81"/>
      <c r="AG290" s="81"/>
      <c r="AH290" s="81">
        <v>1</v>
      </c>
      <c r="AI290" s="81"/>
      <c r="AJ290" s="81"/>
      <c r="AK290" s="81"/>
    </row>
    <row r="291" spans="2:37" ht="16" customHeight="1">
      <c r="B291" s="96" t="s">
        <v>82</v>
      </c>
      <c r="C291" s="79" t="s">
        <v>263</v>
      </c>
      <c r="D291" s="80">
        <f t="shared" si="119"/>
        <v>200</v>
      </c>
      <c r="E291" s="77">
        <v>40</v>
      </c>
      <c r="F291" s="80"/>
      <c r="G291" s="80">
        <v>120</v>
      </c>
      <c r="H291" s="80"/>
      <c r="I291" s="80"/>
      <c r="J291" s="80"/>
      <c r="K291" s="80"/>
      <c r="L291" s="80"/>
      <c r="M291" s="80">
        <v>40</v>
      </c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1"/>
      <c r="Y291" s="81"/>
      <c r="Z291" s="81">
        <v>1</v>
      </c>
      <c r="AA291" s="81"/>
      <c r="AB291" s="81"/>
      <c r="AC291" s="81"/>
      <c r="AD291" s="81"/>
      <c r="AE291" s="81"/>
      <c r="AF291" s="81"/>
      <c r="AG291" s="81"/>
      <c r="AH291" s="81">
        <v>1</v>
      </c>
      <c r="AI291" s="81"/>
      <c r="AJ291" s="81"/>
      <c r="AK291" s="81"/>
    </row>
    <row r="292" spans="2:37" ht="16" customHeight="1">
      <c r="B292" s="96" t="s">
        <v>82</v>
      </c>
      <c r="C292" s="79" t="s">
        <v>264</v>
      </c>
      <c r="D292" s="80">
        <f t="shared" si="119"/>
        <v>160</v>
      </c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77">
        <v>160</v>
      </c>
      <c r="U292" s="80"/>
      <c r="V292" s="80"/>
      <c r="W292" s="80"/>
      <c r="X292" s="81"/>
      <c r="Y292" s="81"/>
      <c r="Z292" s="81"/>
      <c r="AA292" s="81"/>
      <c r="AB292" s="81">
        <v>1</v>
      </c>
      <c r="AC292" s="81"/>
      <c r="AD292" s="81"/>
      <c r="AE292" s="81"/>
      <c r="AF292" s="81"/>
      <c r="AG292" s="81"/>
      <c r="AH292" s="81">
        <v>1</v>
      </c>
      <c r="AI292" s="81"/>
      <c r="AJ292" s="81"/>
      <c r="AK292" s="81"/>
    </row>
    <row r="293" spans="2:37" ht="16" customHeight="1">
      <c r="B293" s="137" t="s">
        <v>366</v>
      </c>
      <c r="C293" s="79" t="s">
        <v>265</v>
      </c>
      <c r="D293" s="80">
        <f t="shared" si="119"/>
        <v>80</v>
      </c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>
        <v>80</v>
      </c>
      <c r="U293" s="80"/>
      <c r="V293" s="80"/>
      <c r="W293" s="80"/>
      <c r="X293" s="81"/>
      <c r="Y293" s="81"/>
      <c r="Z293" s="81"/>
      <c r="AA293" s="81"/>
      <c r="AB293" s="81">
        <v>1</v>
      </c>
      <c r="AC293" s="81"/>
      <c r="AD293" s="81"/>
      <c r="AE293" s="81"/>
      <c r="AF293" s="81"/>
      <c r="AG293" s="81"/>
      <c r="AH293" s="81">
        <v>1</v>
      </c>
      <c r="AI293" s="81"/>
      <c r="AJ293" s="81"/>
      <c r="AK293" s="81"/>
    </row>
    <row r="294" spans="2:37" ht="16" customHeight="1">
      <c r="B294" s="96"/>
      <c r="C294" s="79" t="s">
        <v>266</v>
      </c>
      <c r="D294" s="80">
        <f t="shared" si="119"/>
        <v>40</v>
      </c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>
        <v>40</v>
      </c>
      <c r="U294" s="80"/>
      <c r="V294" s="80"/>
      <c r="W294" s="80"/>
      <c r="X294" s="81"/>
      <c r="Y294" s="81"/>
      <c r="Z294" s="81"/>
      <c r="AA294" s="81"/>
      <c r="AB294" s="81">
        <v>1</v>
      </c>
      <c r="AC294" s="81"/>
      <c r="AD294" s="81"/>
      <c r="AE294" s="81"/>
      <c r="AF294" s="81"/>
      <c r="AG294" s="81">
        <v>1</v>
      </c>
      <c r="AH294" s="81"/>
      <c r="AI294" s="81"/>
      <c r="AJ294" s="81"/>
      <c r="AK294" s="81"/>
    </row>
    <row r="295" spans="2:37" ht="16" customHeight="1">
      <c r="B295" s="96" t="s">
        <v>82</v>
      </c>
      <c r="C295" s="79" t="s">
        <v>267</v>
      </c>
      <c r="D295" s="80">
        <f t="shared" si="119"/>
        <v>40</v>
      </c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>
        <v>40</v>
      </c>
      <c r="U295" s="80"/>
      <c r="V295" s="80"/>
      <c r="W295" s="80"/>
      <c r="X295" s="81"/>
      <c r="Y295" s="81"/>
      <c r="Z295" s="81"/>
      <c r="AA295" s="81"/>
      <c r="AB295" s="81">
        <v>1</v>
      </c>
      <c r="AC295" s="81"/>
      <c r="AD295" s="81"/>
      <c r="AE295" s="81"/>
      <c r="AF295" s="81"/>
      <c r="AG295" s="81"/>
      <c r="AH295" s="81">
        <v>1</v>
      </c>
      <c r="AI295" s="81"/>
      <c r="AJ295" s="81"/>
      <c r="AK295" s="81"/>
    </row>
    <row r="296" spans="2:37" ht="16" customHeight="1">
      <c r="B296" s="135"/>
      <c r="C296" s="140" t="s">
        <v>336</v>
      </c>
      <c r="D296" s="80">
        <f t="shared" si="119"/>
        <v>0</v>
      </c>
      <c r="E296" s="80"/>
      <c r="F296" s="80"/>
      <c r="G296" s="80">
        <v>0</v>
      </c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1"/>
      <c r="Y296" s="81"/>
      <c r="Z296" s="81">
        <v>1</v>
      </c>
      <c r="AA296" s="81"/>
      <c r="AB296" s="81"/>
      <c r="AC296" s="81"/>
      <c r="AD296" s="81"/>
      <c r="AE296" s="81"/>
      <c r="AF296" s="81"/>
      <c r="AG296" s="81"/>
      <c r="AH296" s="81">
        <v>0</v>
      </c>
      <c r="AI296" s="81"/>
      <c r="AJ296" s="81"/>
      <c r="AK296" s="81"/>
    </row>
    <row r="297" spans="2:37" ht="16" customHeight="1">
      <c r="B297" s="137" t="s">
        <v>366</v>
      </c>
      <c r="C297" s="79" t="s">
        <v>353</v>
      </c>
      <c r="D297" s="80">
        <f t="shared" si="119"/>
        <v>40</v>
      </c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>
        <v>40</v>
      </c>
      <c r="U297" s="80"/>
      <c r="V297" s="80"/>
      <c r="W297" s="80"/>
      <c r="X297" s="81"/>
      <c r="Y297" s="81"/>
      <c r="Z297" s="81"/>
      <c r="AA297" s="81"/>
      <c r="AB297" s="81">
        <v>1</v>
      </c>
      <c r="AC297" s="81"/>
      <c r="AD297" s="81"/>
      <c r="AE297" s="81"/>
      <c r="AF297" s="81"/>
      <c r="AG297" s="81"/>
      <c r="AH297" s="81">
        <v>1</v>
      </c>
      <c r="AI297" s="81"/>
      <c r="AJ297" s="81"/>
      <c r="AK297" s="81"/>
    </row>
    <row r="298" spans="2:37" ht="16" customHeight="1">
      <c r="C298" s="79" t="s">
        <v>60</v>
      </c>
      <c r="D298" s="80">
        <f>SUM(E298:X298)</f>
        <v>1290</v>
      </c>
      <c r="E298" s="80">
        <f t="shared" ref="E298:X298" si="120">SUM(E285:E297)</f>
        <v>160</v>
      </c>
      <c r="F298" s="80">
        <f t="shared" si="120"/>
        <v>120</v>
      </c>
      <c r="G298" s="80">
        <f t="shared" si="120"/>
        <v>340</v>
      </c>
      <c r="H298" s="80">
        <f t="shared" si="120"/>
        <v>0</v>
      </c>
      <c r="I298" s="80">
        <f t="shared" si="120"/>
        <v>40</v>
      </c>
      <c r="J298" s="80">
        <f t="shared" si="120"/>
        <v>0</v>
      </c>
      <c r="K298" s="80">
        <f t="shared" si="120"/>
        <v>0</v>
      </c>
      <c r="L298" s="80">
        <f t="shared" si="120"/>
        <v>0</v>
      </c>
      <c r="M298" s="80">
        <f t="shared" si="120"/>
        <v>40</v>
      </c>
      <c r="N298" s="80">
        <f t="shared" si="120"/>
        <v>40</v>
      </c>
      <c r="O298" s="80">
        <f t="shared" si="120"/>
        <v>0</v>
      </c>
      <c r="P298" s="80">
        <f t="shared" si="120"/>
        <v>0</v>
      </c>
      <c r="Q298" s="80">
        <f t="shared" si="120"/>
        <v>0</v>
      </c>
      <c r="R298" s="80">
        <f t="shared" si="120"/>
        <v>0</v>
      </c>
      <c r="S298" s="80">
        <f t="shared" si="120"/>
        <v>0</v>
      </c>
      <c r="T298" s="80">
        <f t="shared" si="120"/>
        <v>550</v>
      </c>
      <c r="U298" s="80">
        <f t="shared" si="120"/>
        <v>0</v>
      </c>
      <c r="V298" s="80">
        <f t="shared" si="120"/>
        <v>0</v>
      </c>
      <c r="W298" s="80">
        <f t="shared" si="120"/>
        <v>0</v>
      </c>
      <c r="X298" s="80">
        <f t="shared" si="120"/>
        <v>0</v>
      </c>
      <c r="Y298" s="81"/>
      <c r="Z298" s="80">
        <f t="shared" ref="Z298:AJ298" si="121">SUM(Z285:Z297)</f>
        <v>5</v>
      </c>
      <c r="AA298" s="80">
        <f t="shared" si="121"/>
        <v>0</v>
      </c>
      <c r="AB298" s="80">
        <f t="shared" si="121"/>
        <v>8</v>
      </c>
      <c r="AC298" s="80">
        <f t="shared" si="121"/>
        <v>0</v>
      </c>
      <c r="AD298" s="80">
        <f t="shared" si="121"/>
        <v>0</v>
      </c>
      <c r="AE298" s="80">
        <f t="shared" si="121"/>
        <v>0</v>
      </c>
      <c r="AF298" s="80">
        <f t="shared" si="121"/>
        <v>0</v>
      </c>
      <c r="AG298" s="80">
        <f t="shared" si="121"/>
        <v>2</v>
      </c>
      <c r="AH298" s="80">
        <f t="shared" si="121"/>
        <v>10</v>
      </c>
      <c r="AI298" s="80">
        <f t="shared" si="121"/>
        <v>0</v>
      </c>
      <c r="AJ298" s="80">
        <f t="shared" si="121"/>
        <v>0</v>
      </c>
      <c r="AK298" s="81"/>
    </row>
    <row r="299" spans="2:37" ht="16" customHeight="1">
      <c r="B299" s="96" t="s">
        <v>82</v>
      </c>
      <c r="C299" s="85" t="s">
        <v>268</v>
      </c>
      <c r="D299" s="100">
        <f t="shared" ref="D299:D327" si="122">SUM(E299:X299)</f>
        <v>80</v>
      </c>
      <c r="E299" s="100">
        <v>40</v>
      </c>
      <c r="F299" s="100">
        <v>40</v>
      </c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93"/>
      <c r="Y299" s="81"/>
      <c r="Z299" s="93">
        <v>1</v>
      </c>
      <c r="AA299" s="93"/>
      <c r="AB299" s="93"/>
      <c r="AC299" s="93"/>
      <c r="AD299" s="93"/>
      <c r="AE299" s="93"/>
      <c r="AF299" s="93"/>
      <c r="AG299" s="93"/>
      <c r="AH299" s="93">
        <v>1</v>
      </c>
      <c r="AI299" s="93"/>
      <c r="AJ299" s="93"/>
      <c r="AK299" s="81"/>
    </row>
    <row r="300" spans="2:37" ht="16" customHeight="1">
      <c r="C300" s="79" t="s">
        <v>269</v>
      </c>
      <c r="D300" s="80">
        <f t="shared" si="122"/>
        <v>80</v>
      </c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>
        <v>80</v>
      </c>
      <c r="U300" s="80"/>
      <c r="V300" s="80"/>
      <c r="W300" s="80"/>
      <c r="X300" s="81"/>
      <c r="Y300" s="81"/>
      <c r="Z300" s="81"/>
      <c r="AA300" s="81"/>
      <c r="AB300" s="81">
        <v>1</v>
      </c>
      <c r="AC300" s="81"/>
      <c r="AD300" s="81"/>
      <c r="AE300" s="81"/>
      <c r="AF300" s="81"/>
      <c r="AG300" s="81"/>
      <c r="AH300" s="81">
        <v>1</v>
      </c>
      <c r="AI300" s="81"/>
      <c r="AJ300" s="81"/>
      <c r="AK300" s="81"/>
    </row>
    <row r="301" spans="2:37" ht="16" customHeight="1">
      <c r="C301" s="79" t="s">
        <v>270</v>
      </c>
      <c r="D301" s="80">
        <f t="shared" si="122"/>
        <v>40</v>
      </c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>
        <v>40</v>
      </c>
      <c r="U301" s="80"/>
      <c r="V301" s="80"/>
      <c r="W301" s="80"/>
      <c r="X301" s="81"/>
      <c r="Y301" s="81"/>
      <c r="Z301" s="81"/>
      <c r="AA301" s="81"/>
      <c r="AB301" s="81">
        <v>1</v>
      </c>
      <c r="AC301" s="81"/>
      <c r="AD301" s="81"/>
      <c r="AE301" s="81"/>
      <c r="AF301" s="81"/>
      <c r="AG301" s="81">
        <v>1</v>
      </c>
      <c r="AH301" s="81"/>
      <c r="AI301" s="81"/>
      <c r="AJ301" s="81"/>
      <c r="AK301" s="81"/>
    </row>
    <row r="302" spans="2:37" ht="16" customHeight="1">
      <c r="C302" s="79" t="s">
        <v>271</v>
      </c>
      <c r="D302" s="80">
        <f t="shared" si="122"/>
        <v>40</v>
      </c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>
        <v>40</v>
      </c>
      <c r="U302" s="80"/>
      <c r="V302" s="80"/>
      <c r="W302" s="80"/>
      <c r="X302" s="81"/>
      <c r="Y302" s="81"/>
      <c r="Z302" s="81"/>
      <c r="AA302" s="81"/>
      <c r="AB302" s="81">
        <v>1</v>
      </c>
      <c r="AC302" s="81"/>
      <c r="AD302" s="81"/>
      <c r="AE302" s="81"/>
      <c r="AF302" s="81"/>
      <c r="AG302" s="81">
        <v>1</v>
      </c>
      <c r="AH302" s="81"/>
      <c r="AI302" s="81"/>
      <c r="AJ302" s="81"/>
      <c r="AK302" s="81"/>
    </row>
    <row r="303" spans="2:37" ht="16" customHeight="1">
      <c r="C303" s="79" t="s">
        <v>61</v>
      </c>
      <c r="D303" s="80">
        <f t="shared" si="122"/>
        <v>240</v>
      </c>
      <c r="E303" s="80">
        <f t="shared" ref="E303:X303" si="123">SUM(E299:E302)</f>
        <v>40</v>
      </c>
      <c r="F303" s="80">
        <f t="shared" si="123"/>
        <v>40</v>
      </c>
      <c r="G303" s="80">
        <f t="shared" si="123"/>
        <v>0</v>
      </c>
      <c r="H303" s="80">
        <f t="shared" si="123"/>
        <v>0</v>
      </c>
      <c r="I303" s="80">
        <f t="shared" si="123"/>
        <v>0</v>
      </c>
      <c r="J303" s="80">
        <f t="shared" si="123"/>
        <v>0</v>
      </c>
      <c r="K303" s="80">
        <f t="shared" si="123"/>
        <v>0</v>
      </c>
      <c r="L303" s="80">
        <f t="shared" si="123"/>
        <v>0</v>
      </c>
      <c r="M303" s="80">
        <f t="shared" si="123"/>
        <v>0</v>
      </c>
      <c r="N303" s="80">
        <f t="shared" si="123"/>
        <v>0</v>
      </c>
      <c r="O303" s="80">
        <f t="shared" si="123"/>
        <v>0</v>
      </c>
      <c r="P303" s="80">
        <f t="shared" si="123"/>
        <v>0</v>
      </c>
      <c r="Q303" s="80">
        <f t="shared" si="123"/>
        <v>0</v>
      </c>
      <c r="R303" s="80">
        <f t="shared" si="123"/>
        <v>0</v>
      </c>
      <c r="S303" s="80">
        <f t="shared" si="123"/>
        <v>0</v>
      </c>
      <c r="T303" s="80">
        <f>SUM(T299:T302)</f>
        <v>160</v>
      </c>
      <c r="U303" s="80">
        <f t="shared" si="123"/>
        <v>0</v>
      </c>
      <c r="V303" s="80">
        <f t="shared" si="123"/>
        <v>0</v>
      </c>
      <c r="W303" s="80"/>
      <c r="X303" s="80">
        <f t="shared" si="123"/>
        <v>0</v>
      </c>
      <c r="Y303" s="80"/>
      <c r="Z303" s="80">
        <f t="shared" ref="Z303:AJ303" si="124">SUM(Z299:Z302)</f>
        <v>1</v>
      </c>
      <c r="AA303" s="80">
        <f t="shared" si="124"/>
        <v>0</v>
      </c>
      <c r="AB303" s="80">
        <f>SUM(AB299:AB302)</f>
        <v>3</v>
      </c>
      <c r="AC303" s="80">
        <f t="shared" si="124"/>
        <v>0</v>
      </c>
      <c r="AD303" s="80">
        <f t="shared" si="124"/>
        <v>0</v>
      </c>
      <c r="AE303" s="80">
        <f t="shared" si="124"/>
        <v>0</v>
      </c>
      <c r="AF303" s="80">
        <f t="shared" si="124"/>
        <v>0</v>
      </c>
      <c r="AG303" s="80">
        <f t="shared" si="124"/>
        <v>2</v>
      </c>
      <c r="AH303" s="80">
        <f t="shared" si="124"/>
        <v>2</v>
      </c>
      <c r="AI303" s="80">
        <f t="shared" si="124"/>
        <v>0</v>
      </c>
      <c r="AJ303" s="80">
        <f t="shared" si="124"/>
        <v>0</v>
      </c>
      <c r="AK303" s="81"/>
    </row>
    <row r="304" spans="2:37" ht="16" customHeight="1">
      <c r="C304" s="85" t="s">
        <v>272</v>
      </c>
      <c r="D304" s="100">
        <f t="shared" si="122"/>
        <v>40</v>
      </c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>
        <v>40</v>
      </c>
      <c r="U304" s="100"/>
      <c r="V304" s="100"/>
      <c r="W304" s="100"/>
      <c r="X304" s="93"/>
      <c r="Y304" s="81"/>
      <c r="Z304" s="93"/>
      <c r="AA304" s="93"/>
      <c r="AB304" s="93">
        <v>1</v>
      </c>
      <c r="AC304" s="93"/>
      <c r="AD304" s="93"/>
      <c r="AE304" s="93"/>
      <c r="AF304" s="93"/>
      <c r="AG304" s="93"/>
      <c r="AH304" s="93">
        <v>1</v>
      </c>
      <c r="AI304" s="93"/>
      <c r="AJ304" s="93"/>
      <c r="AK304" s="81"/>
    </row>
    <row r="305" spans="2:37" ht="16" customHeight="1">
      <c r="B305" s="135"/>
      <c r="C305" s="145" t="s">
        <v>273</v>
      </c>
      <c r="D305" s="146">
        <f t="shared" si="122"/>
        <v>0</v>
      </c>
      <c r="E305" s="146"/>
      <c r="F305" s="146"/>
      <c r="G305" s="146">
        <v>0</v>
      </c>
      <c r="H305" s="146"/>
      <c r="I305" s="146"/>
      <c r="J305" s="146"/>
      <c r="K305" s="146"/>
      <c r="L305" s="146"/>
      <c r="M305" s="146">
        <v>0</v>
      </c>
      <c r="N305" s="146">
        <v>0</v>
      </c>
      <c r="O305" s="146"/>
      <c r="P305" s="146"/>
      <c r="Q305" s="146"/>
      <c r="R305" s="146"/>
      <c r="S305" s="146"/>
      <c r="T305" s="146"/>
      <c r="U305" s="146"/>
      <c r="V305" s="146"/>
      <c r="W305" s="146"/>
      <c r="X305" s="144"/>
      <c r="Y305" s="144"/>
      <c r="Z305" s="144">
        <v>0</v>
      </c>
      <c r="AA305" s="144"/>
      <c r="AB305" s="144"/>
      <c r="AC305" s="144"/>
      <c r="AD305" s="144"/>
      <c r="AE305" s="144"/>
      <c r="AF305" s="144"/>
      <c r="AG305" s="144"/>
      <c r="AH305" s="144">
        <v>0</v>
      </c>
      <c r="AI305" s="144"/>
      <c r="AJ305" s="144"/>
      <c r="AK305" s="81"/>
    </row>
    <row r="306" spans="2:37" ht="16" customHeight="1">
      <c r="B306" s="96" t="s">
        <v>82</v>
      </c>
      <c r="C306" s="79" t="s">
        <v>274</v>
      </c>
      <c r="D306" s="80">
        <f t="shared" si="122"/>
        <v>40</v>
      </c>
      <c r="E306" s="80"/>
      <c r="F306" s="80"/>
      <c r="G306" s="80">
        <v>40</v>
      </c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1"/>
      <c r="Y306" s="81"/>
      <c r="Z306" s="81">
        <v>1</v>
      </c>
      <c r="AA306" s="81"/>
      <c r="AB306" s="81"/>
      <c r="AC306" s="81"/>
      <c r="AD306" s="81"/>
      <c r="AE306" s="81"/>
      <c r="AF306" s="81"/>
      <c r="AG306" s="81"/>
      <c r="AH306" s="81">
        <v>1</v>
      </c>
      <c r="AI306" s="81"/>
      <c r="AJ306" s="81"/>
      <c r="AK306" s="81"/>
    </row>
    <row r="307" spans="2:37" ht="16" customHeight="1">
      <c r="B307" s="96"/>
      <c r="C307" s="79" t="s">
        <v>275</v>
      </c>
      <c r="D307" s="80">
        <f t="shared" ref="D307" si="125">SUM(E307:X307)</f>
        <v>40</v>
      </c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>
        <v>40</v>
      </c>
      <c r="U307" s="80"/>
      <c r="V307" s="80"/>
      <c r="W307" s="80"/>
      <c r="X307" s="81"/>
      <c r="Y307" s="81"/>
      <c r="Z307" s="81"/>
      <c r="AA307" s="81"/>
      <c r="AB307" s="81">
        <v>1</v>
      </c>
      <c r="AC307" s="81"/>
      <c r="AD307" s="81"/>
      <c r="AE307" s="81"/>
      <c r="AF307" s="81"/>
      <c r="AG307" s="81"/>
      <c r="AH307" s="81">
        <v>1</v>
      </c>
      <c r="AI307" s="81"/>
      <c r="AJ307" s="81"/>
      <c r="AK307" s="81"/>
    </row>
    <row r="308" spans="2:37" ht="16" customHeight="1">
      <c r="B308" s="96"/>
      <c r="C308" s="79" t="s">
        <v>401</v>
      </c>
      <c r="D308" s="80">
        <f t="shared" si="122"/>
        <v>40</v>
      </c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>
        <v>40</v>
      </c>
      <c r="U308" s="80"/>
      <c r="V308" s="80"/>
      <c r="W308" s="80"/>
      <c r="X308" s="81"/>
      <c r="Y308" s="81"/>
      <c r="Z308" s="81"/>
      <c r="AA308" s="81"/>
      <c r="AB308" s="81">
        <v>1</v>
      </c>
      <c r="AC308" s="81"/>
      <c r="AD308" s="81"/>
      <c r="AE308" s="81"/>
      <c r="AF308" s="81"/>
      <c r="AG308" s="81"/>
      <c r="AH308" s="81">
        <v>1</v>
      </c>
      <c r="AI308" s="81"/>
      <c r="AJ308" s="81"/>
      <c r="AK308" s="81"/>
    </row>
    <row r="309" spans="2:37" ht="16" customHeight="1">
      <c r="C309" s="79" t="s">
        <v>62</v>
      </c>
      <c r="D309" s="80">
        <f t="shared" si="122"/>
        <v>160</v>
      </c>
      <c r="E309" s="80">
        <f t="shared" ref="E309:L309" si="126">SUM(E304:E307)</f>
        <v>0</v>
      </c>
      <c r="F309" s="80">
        <f t="shared" si="126"/>
        <v>0</v>
      </c>
      <c r="G309" s="80">
        <f t="shared" si="126"/>
        <v>40</v>
      </c>
      <c r="H309" s="80">
        <f t="shared" si="126"/>
        <v>0</v>
      </c>
      <c r="I309" s="80">
        <f t="shared" si="126"/>
        <v>0</v>
      </c>
      <c r="J309" s="80">
        <f t="shared" si="126"/>
        <v>0</v>
      </c>
      <c r="K309" s="80">
        <f t="shared" si="126"/>
        <v>0</v>
      </c>
      <c r="L309" s="80">
        <f t="shared" si="126"/>
        <v>0</v>
      </c>
      <c r="M309" s="80">
        <f t="shared" ref="M309:V309" si="127">SUM(M304:M308)</f>
        <v>0</v>
      </c>
      <c r="N309" s="80">
        <f t="shared" si="127"/>
        <v>0</v>
      </c>
      <c r="O309" s="80">
        <f t="shared" si="127"/>
        <v>0</v>
      </c>
      <c r="P309" s="80">
        <f t="shared" si="127"/>
        <v>0</v>
      </c>
      <c r="Q309" s="80">
        <f t="shared" si="127"/>
        <v>0</v>
      </c>
      <c r="R309" s="80">
        <f t="shared" si="127"/>
        <v>0</v>
      </c>
      <c r="S309" s="80">
        <f t="shared" si="127"/>
        <v>0</v>
      </c>
      <c r="T309" s="80">
        <f t="shared" si="127"/>
        <v>120</v>
      </c>
      <c r="U309" s="80">
        <f t="shared" si="127"/>
        <v>0</v>
      </c>
      <c r="V309" s="80">
        <f t="shared" si="127"/>
        <v>0</v>
      </c>
      <c r="W309" s="80"/>
      <c r="X309" s="80">
        <f t="shared" ref="X309:AJ309" si="128">SUM(X304:X308)</f>
        <v>0</v>
      </c>
      <c r="Y309" s="80">
        <f t="shared" si="128"/>
        <v>0</v>
      </c>
      <c r="Z309" s="80">
        <f t="shared" si="128"/>
        <v>1</v>
      </c>
      <c r="AA309" s="80">
        <f t="shared" si="128"/>
        <v>0</v>
      </c>
      <c r="AB309" s="80">
        <f t="shared" si="128"/>
        <v>3</v>
      </c>
      <c r="AC309" s="80">
        <f t="shared" si="128"/>
        <v>0</v>
      </c>
      <c r="AD309" s="80">
        <f t="shared" si="128"/>
        <v>0</v>
      </c>
      <c r="AE309" s="80">
        <f t="shared" si="128"/>
        <v>0</v>
      </c>
      <c r="AF309" s="80">
        <f t="shared" si="128"/>
        <v>0</v>
      </c>
      <c r="AG309" s="80">
        <f t="shared" si="128"/>
        <v>0</v>
      </c>
      <c r="AH309" s="80">
        <f t="shared" si="128"/>
        <v>4</v>
      </c>
      <c r="AI309" s="80">
        <f t="shared" si="128"/>
        <v>0</v>
      </c>
      <c r="AJ309" s="80">
        <f t="shared" si="128"/>
        <v>0</v>
      </c>
      <c r="AK309" s="81"/>
    </row>
    <row r="310" spans="2:37" ht="16" customHeight="1">
      <c r="C310" s="85" t="s">
        <v>276</v>
      </c>
      <c r="D310" s="100">
        <f t="shared" si="122"/>
        <v>40</v>
      </c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>
        <v>40</v>
      </c>
      <c r="U310" s="100"/>
      <c r="V310" s="100"/>
      <c r="W310" s="100"/>
      <c r="X310" s="93"/>
      <c r="Y310" s="81"/>
      <c r="Z310" s="93"/>
      <c r="AA310" s="93"/>
      <c r="AB310" s="93">
        <v>1</v>
      </c>
      <c r="AC310" s="93"/>
      <c r="AD310" s="93"/>
      <c r="AE310" s="93"/>
      <c r="AF310" s="93"/>
      <c r="AG310" s="93"/>
      <c r="AH310" s="93">
        <v>1</v>
      </c>
      <c r="AI310" s="93"/>
      <c r="AJ310" s="93"/>
      <c r="AK310" s="81"/>
    </row>
    <row r="311" spans="2:37" ht="16" customHeight="1">
      <c r="B311" s="96" t="s">
        <v>82</v>
      </c>
      <c r="C311" s="79" t="s">
        <v>277</v>
      </c>
      <c r="D311" s="80">
        <f t="shared" si="122"/>
        <v>80</v>
      </c>
      <c r="E311" s="80"/>
      <c r="F311" s="80"/>
      <c r="G311" s="80"/>
      <c r="H311" s="80"/>
      <c r="I311" s="80"/>
      <c r="J311" s="80"/>
      <c r="K311" s="80"/>
      <c r="L311" s="80"/>
      <c r="M311" s="80">
        <v>80</v>
      </c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1"/>
      <c r="Y311" s="81"/>
      <c r="Z311" s="81">
        <v>1</v>
      </c>
      <c r="AA311" s="81"/>
      <c r="AB311" s="81"/>
      <c r="AC311" s="81"/>
      <c r="AD311" s="81"/>
      <c r="AE311" s="81"/>
      <c r="AF311" s="81"/>
      <c r="AG311" s="81"/>
      <c r="AH311" s="81">
        <v>1</v>
      </c>
      <c r="AI311" s="81"/>
      <c r="AJ311" s="81"/>
      <c r="AK311" s="81"/>
    </row>
    <row r="312" spans="2:37" ht="16" customHeight="1">
      <c r="B312" s="96" t="s">
        <v>82</v>
      </c>
      <c r="C312" s="79" t="s">
        <v>278</v>
      </c>
      <c r="D312" s="80">
        <f t="shared" si="122"/>
        <v>80</v>
      </c>
      <c r="E312" s="80"/>
      <c r="F312" s="80"/>
      <c r="G312" s="80"/>
      <c r="H312" s="80"/>
      <c r="I312" s="80">
        <v>80</v>
      </c>
      <c r="J312" s="80"/>
      <c r="K312" s="80"/>
      <c r="L312" s="80">
        <v>0</v>
      </c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1"/>
      <c r="Y312" s="81"/>
      <c r="Z312" s="81">
        <v>1</v>
      </c>
      <c r="AA312" s="81"/>
      <c r="AB312" s="81"/>
      <c r="AC312" s="81"/>
      <c r="AD312" s="81"/>
      <c r="AE312" s="81"/>
      <c r="AF312" s="81"/>
      <c r="AG312" s="81"/>
      <c r="AH312" s="81">
        <v>1</v>
      </c>
      <c r="AI312" s="81"/>
      <c r="AJ312" s="81"/>
      <c r="AK312" s="81"/>
    </row>
    <row r="313" spans="2:37" ht="16" customHeight="1">
      <c r="C313" s="79" t="s">
        <v>279</v>
      </c>
      <c r="D313" s="80">
        <f t="shared" si="122"/>
        <v>50</v>
      </c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>
        <v>50</v>
      </c>
      <c r="U313" s="80"/>
      <c r="V313" s="80"/>
      <c r="W313" s="80"/>
      <c r="X313" s="81"/>
      <c r="Y313" s="81"/>
      <c r="Z313" s="81"/>
      <c r="AA313" s="81"/>
      <c r="AB313" s="81">
        <v>1</v>
      </c>
      <c r="AC313" s="81"/>
      <c r="AD313" s="81"/>
      <c r="AE313" s="81"/>
      <c r="AF313" s="81"/>
      <c r="AG313" s="81"/>
      <c r="AH313" s="81">
        <v>1</v>
      </c>
      <c r="AI313" s="81"/>
      <c r="AJ313" s="81"/>
      <c r="AK313" s="81"/>
    </row>
    <row r="314" spans="2:37" ht="16" customHeight="1">
      <c r="C314" s="79" t="s">
        <v>329</v>
      </c>
      <c r="D314" s="80">
        <f t="shared" si="122"/>
        <v>60</v>
      </c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>
        <v>60</v>
      </c>
      <c r="U314" s="80"/>
      <c r="V314" s="80"/>
      <c r="W314" s="80"/>
      <c r="X314" s="81"/>
      <c r="Y314" s="81"/>
      <c r="Z314" s="81"/>
      <c r="AA314" s="81"/>
      <c r="AB314" s="81">
        <v>1</v>
      </c>
      <c r="AC314" s="81"/>
      <c r="AD314" s="81"/>
      <c r="AE314" s="81"/>
      <c r="AF314" s="81"/>
      <c r="AG314" s="81"/>
      <c r="AH314" s="81">
        <v>1</v>
      </c>
      <c r="AI314" s="81"/>
      <c r="AJ314" s="81"/>
      <c r="AK314" s="81"/>
    </row>
    <row r="315" spans="2:37" ht="16" customHeight="1">
      <c r="C315" s="79" t="s">
        <v>63</v>
      </c>
      <c r="D315" s="80">
        <f t="shared" si="122"/>
        <v>310</v>
      </c>
      <c r="E315" s="80">
        <f t="shared" ref="E315:X315" si="129">SUM(E310:E313)</f>
        <v>0</v>
      </c>
      <c r="F315" s="80">
        <f t="shared" si="129"/>
        <v>0</v>
      </c>
      <c r="G315" s="80">
        <f t="shared" si="129"/>
        <v>0</v>
      </c>
      <c r="H315" s="80">
        <f t="shared" si="129"/>
        <v>0</v>
      </c>
      <c r="I315" s="80">
        <f t="shared" si="129"/>
        <v>80</v>
      </c>
      <c r="J315" s="80">
        <f t="shared" si="129"/>
        <v>0</v>
      </c>
      <c r="K315" s="80">
        <f t="shared" si="129"/>
        <v>0</v>
      </c>
      <c r="L315" s="80">
        <f t="shared" si="129"/>
        <v>0</v>
      </c>
      <c r="M315" s="80">
        <f t="shared" si="129"/>
        <v>80</v>
      </c>
      <c r="N315" s="80">
        <f t="shared" si="129"/>
        <v>0</v>
      </c>
      <c r="O315" s="80">
        <f t="shared" si="129"/>
        <v>0</v>
      </c>
      <c r="P315" s="80">
        <f t="shared" si="129"/>
        <v>0</v>
      </c>
      <c r="Q315" s="80">
        <f t="shared" si="129"/>
        <v>0</v>
      </c>
      <c r="R315" s="80">
        <f t="shared" si="129"/>
        <v>0</v>
      </c>
      <c r="S315" s="80">
        <f t="shared" si="129"/>
        <v>0</v>
      </c>
      <c r="T315" s="80">
        <f>SUM(T310:T314)</f>
        <v>150</v>
      </c>
      <c r="U315" s="80">
        <f t="shared" si="129"/>
        <v>0</v>
      </c>
      <c r="V315" s="80">
        <f t="shared" si="129"/>
        <v>0</v>
      </c>
      <c r="W315" s="80"/>
      <c r="X315" s="80">
        <f t="shared" si="129"/>
        <v>0</v>
      </c>
      <c r="Y315" s="80"/>
      <c r="Z315" s="80">
        <f t="shared" ref="Z315:AJ315" si="130">SUM(Z310:Z313)</f>
        <v>2</v>
      </c>
      <c r="AA315" s="80">
        <f t="shared" si="130"/>
        <v>0</v>
      </c>
      <c r="AB315" s="80">
        <f>SUM(AB310:AB314)</f>
        <v>3</v>
      </c>
      <c r="AC315" s="80">
        <f t="shared" si="130"/>
        <v>0</v>
      </c>
      <c r="AD315" s="80">
        <f>SUM(AD310:AD314)</f>
        <v>0</v>
      </c>
      <c r="AE315" s="80">
        <f>SUM(AE310:AE314)</f>
        <v>0</v>
      </c>
      <c r="AF315" s="80">
        <f t="shared" si="130"/>
        <v>0</v>
      </c>
      <c r="AG315" s="80">
        <f t="shared" si="130"/>
        <v>0</v>
      </c>
      <c r="AH315" s="80">
        <f>SUM(AH310:AH314)</f>
        <v>5</v>
      </c>
      <c r="AI315" s="80">
        <f>SUM(AI310:AI314)</f>
        <v>0</v>
      </c>
      <c r="AJ315" s="80">
        <f t="shared" si="130"/>
        <v>0</v>
      </c>
      <c r="AK315" s="81"/>
    </row>
    <row r="316" spans="2:37" ht="16" customHeight="1">
      <c r="B316" s="96"/>
      <c r="C316" s="85" t="s">
        <v>280</v>
      </c>
      <c r="D316" s="100">
        <f t="shared" si="122"/>
        <v>40</v>
      </c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>
        <v>40</v>
      </c>
      <c r="U316" s="100"/>
      <c r="V316" s="100"/>
      <c r="W316" s="100"/>
      <c r="X316" s="93"/>
      <c r="Y316" s="81"/>
      <c r="Z316" s="93"/>
      <c r="AA316" s="93"/>
      <c r="AB316" s="93">
        <v>1</v>
      </c>
      <c r="AC316" s="93"/>
      <c r="AD316" s="93"/>
      <c r="AE316" s="93"/>
      <c r="AF316" s="93"/>
      <c r="AG316" s="93"/>
      <c r="AH316" s="93">
        <v>1</v>
      </c>
      <c r="AI316" s="93"/>
      <c r="AJ316" s="93"/>
      <c r="AK316" s="81"/>
    </row>
    <row r="317" spans="2:37" ht="16" customHeight="1">
      <c r="B317" s="96" t="s">
        <v>82</v>
      </c>
      <c r="C317" s="79" t="s">
        <v>281</v>
      </c>
      <c r="D317" s="80">
        <f t="shared" si="122"/>
        <v>40</v>
      </c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>
        <v>40</v>
      </c>
      <c r="U317" s="80"/>
      <c r="V317" s="80"/>
      <c r="W317" s="80"/>
      <c r="X317" s="81"/>
      <c r="Y317" s="81"/>
      <c r="Z317" s="81"/>
      <c r="AA317" s="81"/>
      <c r="AB317" s="81">
        <v>1</v>
      </c>
      <c r="AC317" s="81"/>
      <c r="AD317" s="81"/>
      <c r="AE317" s="81"/>
      <c r="AF317" s="81"/>
      <c r="AG317" s="81"/>
      <c r="AH317" s="81">
        <v>1</v>
      </c>
      <c r="AI317" s="81"/>
      <c r="AJ317" s="81"/>
      <c r="AK317" s="81"/>
    </row>
    <row r="318" spans="2:37" ht="16" customHeight="1">
      <c r="B318" s="96" t="s">
        <v>82</v>
      </c>
      <c r="C318" s="79" t="s">
        <v>282</v>
      </c>
      <c r="D318" s="80">
        <f t="shared" si="122"/>
        <v>40</v>
      </c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>
        <v>40</v>
      </c>
      <c r="U318" s="80"/>
      <c r="V318" s="80"/>
      <c r="W318" s="80"/>
      <c r="X318" s="81"/>
      <c r="Y318" s="81"/>
      <c r="Z318" s="81"/>
      <c r="AA318" s="81"/>
      <c r="AB318" s="81">
        <v>1</v>
      </c>
      <c r="AC318" s="81"/>
      <c r="AD318" s="81"/>
      <c r="AE318" s="81"/>
      <c r="AF318" s="81"/>
      <c r="AG318" s="81"/>
      <c r="AH318" s="81">
        <v>1</v>
      </c>
      <c r="AI318" s="81"/>
      <c r="AJ318" s="81"/>
      <c r="AK318" s="81"/>
    </row>
    <row r="319" spans="2:37" ht="16" customHeight="1">
      <c r="B319" s="96" t="s">
        <v>82</v>
      </c>
      <c r="C319" s="79" t="s">
        <v>283</v>
      </c>
      <c r="D319" s="80">
        <f t="shared" si="122"/>
        <v>60</v>
      </c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>
        <v>60</v>
      </c>
      <c r="U319" s="80"/>
      <c r="V319" s="80"/>
      <c r="W319" s="80"/>
      <c r="X319" s="81"/>
      <c r="Y319" s="81"/>
      <c r="Z319" s="81"/>
      <c r="AA319" s="81"/>
      <c r="AB319" s="81">
        <v>1</v>
      </c>
      <c r="AC319" s="81"/>
      <c r="AD319" s="81"/>
      <c r="AE319" s="81"/>
      <c r="AF319" s="81"/>
      <c r="AG319" s="81"/>
      <c r="AH319" s="81">
        <v>1</v>
      </c>
      <c r="AI319" s="81"/>
      <c r="AJ319" s="81"/>
      <c r="AK319" s="81"/>
    </row>
    <row r="320" spans="2:37" ht="16" customHeight="1">
      <c r="B320" s="96" t="s">
        <v>82</v>
      </c>
      <c r="C320" s="79" t="s">
        <v>284</v>
      </c>
      <c r="D320" s="80">
        <f t="shared" si="122"/>
        <v>70</v>
      </c>
      <c r="E320" s="77">
        <v>15</v>
      </c>
      <c r="F320" s="80"/>
      <c r="G320" s="77">
        <v>15</v>
      </c>
      <c r="H320" s="80"/>
      <c r="I320" s="80">
        <v>20</v>
      </c>
      <c r="J320" s="77">
        <v>20</v>
      </c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1"/>
      <c r="Y320" s="81"/>
      <c r="Z320" s="81">
        <v>1</v>
      </c>
      <c r="AA320" s="81"/>
      <c r="AB320" s="81"/>
      <c r="AC320" s="81"/>
      <c r="AD320" s="81"/>
      <c r="AE320" s="81"/>
      <c r="AF320" s="81"/>
      <c r="AG320" s="81"/>
      <c r="AH320" s="81">
        <v>1</v>
      </c>
      <c r="AI320" s="81"/>
      <c r="AJ320" s="81"/>
      <c r="AK320" s="81"/>
    </row>
    <row r="321" spans="2:37" ht="16" customHeight="1">
      <c r="B321" s="96" t="s">
        <v>82</v>
      </c>
      <c r="C321" s="79" t="s">
        <v>285</v>
      </c>
      <c r="D321" s="80">
        <f t="shared" si="122"/>
        <v>76</v>
      </c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>
        <v>76</v>
      </c>
      <c r="U321" s="80"/>
      <c r="V321" s="80"/>
      <c r="W321" s="80"/>
      <c r="X321" s="81"/>
      <c r="Y321" s="81"/>
      <c r="Z321" s="81"/>
      <c r="AA321" s="81"/>
      <c r="AB321" s="81">
        <v>1</v>
      </c>
      <c r="AC321" s="81"/>
      <c r="AD321" s="81"/>
      <c r="AE321" s="81"/>
      <c r="AF321" s="81"/>
      <c r="AG321" s="81"/>
      <c r="AH321" s="81">
        <v>1</v>
      </c>
      <c r="AI321" s="81"/>
      <c r="AJ321" s="81"/>
      <c r="AK321" s="81"/>
    </row>
    <row r="322" spans="2:37" ht="16" customHeight="1">
      <c r="B322" s="96" t="s">
        <v>82</v>
      </c>
      <c r="C322" s="79" t="s">
        <v>286</v>
      </c>
      <c r="D322" s="80">
        <f t="shared" si="122"/>
        <v>30</v>
      </c>
      <c r="E322" s="77">
        <v>30</v>
      </c>
      <c r="F322" s="80"/>
      <c r="G322" s="80"/>
      <c r="H322" s="80"/>
      <c r="I322" s="77">
        <v>0</v>
      </c>
      <c r="J322" s="80">
        <f>30-30</f>
        <v>0</v>
      </c>
      <c r="K322" s="80">
        <v>0</v>
      </c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1"/>
      <c r="Y322" s="81"/>
      <c r="Z322" s="81">
        <v>1</v>
      </c>
      <c r="AA322" s="81"/>
      <c r="AB322" s="81"/>
      <c r="AC322" s="81"/>
      <c r="AD322" s="81"/>
      <c r="AE322" s="81"/>
      <c r="AF322" s="81"/>
      <c r="AG322" s="81"/>
      <c r="AH322" s="81">
        <v>1</v>
      </c>
      <c r="AI322" s="81"/>
      <c r="AJ322" s="81"/>
      <c r="AK322" s="81"/>
    </row>
    <row r="323" spans="2:37" ht="16" customHeight="1">
      <c r="C323" s="79" t="s">
        <v>64</v>
      </c>
      <c r="D323" s="80">
        <f t="shared" si="122"/>
        <v>356</v>
      </c>
      <c r="E323" s="80">
        <f t="shared" ref="E323:X323" si="131">SUM(E316:E322)</f>
        <v>45</v>
      </c>
      <c r="F323" s="80">
        <f t="shared" si="131"/>
        <v>0</v>
      </c>
      <c r="G323" s="80">
        <f t="shared" si="131"/>
        <v>15</v>
      </c>
      <c r="H323" s="80">
        <f t="shared" si="131"/>
        <v>0</v>
      </c>
      <c r="I323" s="80">
        <f t="shared" si="131"/>
        <v>20</v>
      </c>
      <c r="J323" s="80">
        <f t="shared" si="131"/>
        <v>20</v>
      </c>
      <c r="K323" s="80">
        <f t="shared" si="131"/>
        <v>0</v>
      </c>
      <c r="L323" s="80">
        <f t="shared" si="131"/>
        <v>0</v>
      </c>
      <c r="M323" s="80">
        <f t="shared" si="131"/>
        <v>0</v>
      </c>
      <c r="N323" s="80">
        <f t="shared" si="131"/>
        <v>0</v>
      </c>
      <c r="O323" s="80">
        <f t="shared" si="131"/>
        <v>0</v>
      </c>
      <c r="P323" s="80">
        <f t="shared" si="131"/>
        <v>0</v>
      </c>
      <c r="Q323" s="80">
        <f t="shared" si="131"/>
        <v>0</v>
      </c>
      <c r="R323" s="80">
        <f t="shared" si="131"/>
        <v>0</v>
      </c>
      <c r="S323" s="80">
        <f t="shared" si="131"/>
        <v>0</v>
      </c>
      <c r="T323" s="80">
        <f>SUM(T316:T322)</f>
        <v>256</v>
      </c>
      <c r="U323" s="80">
        <f t="shared" si="131"/>
        <v>0</v>
      </c>
      <c r="V323" s="80">
        <f t="shared" si="131"/>
        <v>0</v>
      </c>
      <c r="W323" s="80"/>
      <c r="X323" s="80">
        <f t="shared" si="131"/>
        <v>0</v>
      </c>
      <c r="Y323" s="80"/>
      <c r="Z323" s="80">
        <f t="shared" ref="Z323:AJ323" si="132">SUM(Z316:Z322)</f>
        <v>2</v>
      </c>
      <c r="AA323" s="80">
        <f t="shared" si="132"/>
        <v>0</v>
      </c>
      <c r="AB323" s="80">
        <f>SUM(AB316:AB322)</f>
        <v>5</v>
      </c>
      <c r="AC323" s="80">
        <f t="shared" si="132"/>
        <v>0</v>
      </c>
      <c r="AD323" s="80">
        <f t="shared" si="132"/>
        <v>0</v>
      </c>
      <c r="AE323" s="80">
        <f>SUM(AE316:AE322)</f>
        <v>0</v>
      </c>
      <c r="AF323" s="80">
        <f t="shared" si="132"/>
        <v>0</v>
      </c>
      <c r="AG323" s="80">
        <f t="shared" si="132"/>
        <v>0</v>
      </c>
      <c r="AH323" s="80">
        <f t="shared" si="132"/>
        <v>7</v>
      </c>
      <c r="AI323" s="80">
        <f t="shared" si="132"/>
        <v>0</v>
      </c>
      <c r="AJ323" s="80">
        <f t="shared" si="132"/>
        <v>0</v>
      </c>
      <c r="AK323" s="81"/>
    </row>
    <row r="324" spans="2:37" ht="16" customHeight="1">
      <c r="B324" s="96" t="s">
        <v>82</v>
      </c>
      <c r="C324" s="85" t="s">
        <v>287</v>
      </c>
      <c r="D324" s="100">
        <f t="shared" si="122"/>
        <v>120</v>
      </c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>
        <v>120</v>
      </c>
      <c r="U324" s="100"/>
      <c r="V324" s="100"/>
      <c r="W324" s="100"/>
      <c r="X324" s="93"/>
      <c r="Y324" s="81"/>
      <c r="Z324" s="93"/>
      <c r="AA324" s="93"/>
      <c r="AB324" s="93">
        <v>1</v>
      </c>
      <c r="AC324" s="93"/>
      <c r="AD324" s="93"/>
      <c r="AE324" s="93"/>
      <c r="AF324" s="93"/>
      <c r="AG324" s="93"/>
      <c r="AH324" s="93">
        <v>1</v>
      </c>
      <c r="AI324" s="93"/>
      <c r="AJ324" s="93"/>
      <c r="AK324" s="81"/>
    </row>
    <row r="325" spans="2:37" ht="16" customHeight="1">
      <c r="B325" s="96" t="s">
        <v>82</v>
      </c>
      <c r="C325" s="79" t="s">
        <v>288</v>
      </c>
      <c r="D325" s="80">
        <f t="shared" si="122"/>
        <v>100</v>
      </c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>
        <v>100</v>
      </c>
      <c r="U325" s="80"/>
      <c r="V325" s="80"/>
      <c r="W325" s="80"/>
      <c r="X325" s="81"/>
      <c r="Y325" s="81"/>
      <c r="Z325" s="81"/>
      <c r="AA325" s="81"/>
      <c r="AB325" s="81">
        <v>1</v>
      </c>
      <c r="AC325" s="81"/>
      <c r="AD325" s="81"/>
      <c r="AE325" s="81"/>
      <c r="AF325" s="81"/>
      <c r="AG325" s="81"/>
      <c r="AH325" s="81">
        <v>1</v>
      </c>
      <c r="AI325" s="81"/>
      <c r="AJ325" s="81"/>
      <c r="AK325" s="81"/>
    </row>
    <row r="326" spans="2:37" ht="16" customHeight="1">
      <c r="B326" s="96" t="s">
        <v>82</v>
      </c>
      <c r="C326" s="79" t="s">
        <v>289</v>
      </c>
      <c r="D326" s="80">
        <f t="shared" si="122"/>
        <v>160</v>
      </c>
      <c r="E326" s="80">
        <v>40</v>
      </c>
      <c r="F326" s="80"/>
      <c r="G326" s="80">
        <v>40</v>
      </c>
      <c r="H326" s="80"/>
      <c r="I326" s="80"/>
      <c r="J326" s="80"/>
      <c r="K326" s="80"/>
      <c r="L326" s="80"/>
      <c r="M326" s="80">
        <v>40</v>
      </c>
      <c r="N326" s="147">
        <v>40</v>
      </c>
      <c r="O326" s="80"/>
      <c r="P326" s="80"/>
      <c r="Q326" s="80"/>
      <c r="R326" s="80"/>
      <c r="S326" s="80"/>
      <c r="T326" s="80"/>
      <c r="U326" s="80"/>
      <c r="V326" s="80"/>
      <c r="W326" s="80"/>
      <c r="X326" s="81"/>
      <c r="Y326" s="81"/>
      <c r="Z326" s="81">
        <v>1</v>
      </c>
      <c r="AA326" s="81"/>
      <c r="AB326" s="81"/>
      <c r="AC326" s="81"/>
      <c r="AD326" s="81"/>
      <c r="AE326" s="81"/>
      <c r="AF326" s="81"/>
      <c r="AG326" s="81"/>
      <c r="AH326" s="81">
        <v>1</v>
      </c>
      <c r="AI326" s="81"/>
      <c r="AJ326" s="81"/>
      <c r="AK326" s="81"/>
    </row>
    <row r="327" spans="2:37" ht="16" customHeight="1">
      <c r="C327" s="79" t="s">
        <v>290</v>
      </c>
      <c r="D327" s="80">
        <f t="shared" si="122"/>
        <v>40</v>
      </c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>
        <v>40</v>
      </c>
      <c r="U327" s="80"/>
      <c r="V327" s="80"/>
      <c r="W327" s="80"/>
      <c r="X327" s="81"/>
      <c r="Y327" s="81"/>
      <c r="Z327" s="81"/>
      <c r="AA327" s="81"/>
      <c r="AB327" s="81">
        <v>1</v>
      </c>
      <c r="AC327" s="81"/>
      <c r="AD327" s="81"/>
      <c r="AE327" s="81"/>
      <c r="AF327" s="81"/>
      <c r="AG327" s="81"/>
      <c r="AH327" s="81">
        <v>1</v>
      </c>
      <c r="AI327" s="81"/>
      <c r="AJ327" s="81"/>
      <c r="AK327" s="81"/>
    </row>
    <row r="328" spans="2:37" ht="16" customHeight="1">
      <c r="B328" s="96"/>
      <c r="C328" s="79" t="s">
        <v>291</v>
      </c>
      <c r="D328" s="80">
        <f>SUM(E328:X328)</f>
        <v>40</v>
      </c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>
        <v>40</v>
      </c>
      <c r="U328" s="80"/>
      <c r="V328" s="80"/>
      <c r="W328" s="80"/>
      <c r="X328" s="81"/>
      <c r="Y328" s="81"/>
      <c r="Z328" s="81"/>
      <c r="AA328" s="81"/>
      <c r="AB328" s="81">
        <v>1</v>
      </c>
      <c r="AC328" s="81"/>
      <c r="AD328" s="81"/>
      <c r="AE328" s="81"/>
      <c r="AF328" s="81"/>
      <c r="AG328" s="81"/>
      <c r="AH328" s="81">
        <v>1</v>
      </c>
      <c r="AI328" s="81"/>
      <c r="AJ328" s="81"/>
      <c r="AK328" s="81"/>
    </row>
    <row r="329" spans="2:37" ht="16" customHeight="1">
      <c r="C329" s="79" t="s">
        <v>337</v>
      </c>
      <c r="D329" s="80">
        <f>SUM(E329:X329)</f>
        <v>40</v>
      </c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>
        <v>40</v>
      </c>
      <c r="U329" s="80"/>
      <c r="V329" s="80"/>
      <c r="W329" s="80"/>
      <c r="X329" s="81"/>
      <c r="Y329" s="81"/>
      <c r="Z329" s="81"/>
      <c r="AA329" s="81"/>
      <c r="AB329" s="81">
        <v>1</v>
      </c>
      <c r="AC329" s="81"/>
      <c r="AD329" s="81"/>
      <c r="AE329" s="81"/>
      <c r="AF329" s="81"/>
      <c r="AG329" s="81"/>
      <c r="AH329" s="81">
        <v>1</v>
      </c>
      <c r="AI329" s="81"/>
      <c r="AJ329" s="81"/>
      <c r="AK329" s="81"/>
    </row>
    <row r="330" spans="2:37" ht="16" customHeight="1">
      <c r="B330" s="96"/>
      <c r="C330" s="79" t="s">
        <v>65</v>
      </c>
      <c r="D330" s="80">
        <f>SUM(E330:X330)</f>
        <v>500</v>
      </c>
      <c r="E330" s="80">
        <f>SUM(E324:E328)</f>
        <v>40</v>
      </c>
      <c r="F330" s="80">
        <f>SUM(F324:F328)</f>
        <v>0</v>
      </c>
      <c r="G330" s="80">
        <f>SUM(G324:G328)</f>
        <v>40</v>
      </c>
      <c r="H330" s="80">
        <f t="shared" ref="H330:U330" si="133">SUM(H324:H329)</f>
        <v>0</v>
      </c>
      <c r="I330" s="80">
        <f t="shared" si="133"/>
        <v>0</v>
      </c>
      <c r="J330" s="80">
        <f t="shared" si="133"/>
        <v>0</v>
      </c>
      <c r="K330" s="80">
        <f t="shared" si="133"/>
        <v>0</v>
      </c>
      <c r="L330" s="80">
        <f t="shared" si="133"/>
        <v>0</v>
      </c>
      <c r="M330" s="80">
        <f t="shared" si="133"/>
        <v>40</v>
      </c>
      <c r="N330" s="80">
        <f t="shared" si="133"/>
        <v>40</v>
      </c>
      <c r="O330" s="80">
        <f t="shared" si="133"/>
        <v>0</v>
      </c>
      <c r="P330" s="80">
        <f t="shared" si="133"/>
        <v>0</v>
      </c>
      <c r="Q330" s="80">
        <f t="shared" si="133"/>
        <v>0</v>
      </c>
      <c r="R330" s="80">
        <f t="shared" si="133"/>
        <v>0</v>
      </c>
      <c r="S330" s="80">
        <f t="shared" si="133"/>
        <v>0</v>
      </c>
      <c r="T330" s="80">
        <f t="shared" si="133"/>
        <v>340</v>
      </c>
      <c r="U330" s="80">
        <f t="shared" si="133"/>
        <v>0</v>
      </c>
      <c r="V330" s="80">
        <f>SUM(V324:V328)</f>
        <v>0</v>
      </c>
      <c r="W330" s="80"/>
      <c r="X330" s="80">
        <f>SUM(X324:X328)</f>
        <v>0</v>
      </c>
      <c r="Y330" s="80"/>
      <c r="Z330" s="80">
        <f t="shared" ref="Z330:AJ330" si="134">SUM(Z324:Z329)</f>
        <v>1</v>
      </c>
      <c r="AA330" s="80">
        <f t="shared" si="134"/>
        <v>0</v>
      </c>
      <c r="AB330" s="80">
        <f t="shared" si="134"/>
        <v>5</v>
      </c>
      <c r="AC330" s="80">
        <f t="shared" si="134"/>
        <v>0</v>
      </c>
      <c r="AD330" s="80">
        <f t="shared" si="134"/>
        <v>0</v>
      </c>
      <c r="AE330" s="80">
        <f t="shared" si="134"/>
        <v>0</v>
      </c>
      <c r="AF330" s="80">
        <f t="shared" si="134"/>
        <v>0</v>
      </c>
      <c r="AG330" s="80">
        <f t="shared" si="134"/>
        <v>0</v>
      </c>
      <c r="AH330" s="80">
        <f t="shared" si="134"/>
        <v>6</v>
      </c>
      <c r="AI330" s="80">
        <f t="shared" si="134"/>
        <v>0</v>
      </c>
      <c r="AJ330" s="80">
        <f t="shared" si="134"/>
        <v>0</v>
      </c>
      <c r="AK330" s="81"/>
    </row>
    <row r="331" spans="2:37" ht="16" customHeight="1">
      <c r="B331" s="137" t="s">
        <v>366</v>
      </c>
      <c r="C331" s="85" t="s">
        <v>292</v>
      </c>
      <c r="D331" s="100">
        <f t="shared" ref="D331:D341" si="135">SUM(E331:X331)</f>
        <v>120</v>
      </c>
      <c r="E331" s="100">
        <v>40</v>
      </c>
      <c r="F331" s="100"/>
      <c r="G331" s="100">
        <v>40</v>
      </c>
      <c r="H331" s="100"/>
      <c r="I331" s="100"/>
      <c r="J331" s="100"/>
      <c r="K331" s="100">
        <v>40</v>
      </c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93"/>
      <c r="Y331" s="81"/>
      <c r="Z331" s="93">
        <v>1</v>
      </c>
      <c r="AA331" s="93"/>
      <c r="AB331" s="93"/>
      <c r="AC331" s="93"/>
      <c r="AD331" s="93"/>
      <c r="AE331" s="93"/>
      <c r="AF331" s="93"/>
      <c r="AG331" s="93"/>
      <c r="AH331" s="93">
        <v>1</v>
      </c>
      <c r="AI331" s="93"/>
      <c r="AJ331" s="93"/>
      <c r="AK331" s="81"/>
    </row>
    <row r="332" spans="2:37" ht="16" customHeight="1">
      <c r="B332" s="96"/>
      <c r="C332" s="79" t="s">
        <v>293</v>
      </c>
      <c r="D332" s="80">
        <f t="shared" si="135"/>
        <v>40</v>
      </c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>
        <v>40</v>
      </c>
      <c r="U332" s="80"/>
      <c r="V332" s="80"/>
      <c r="W332" s="80"/>
      <c r="X332" s="81"/>
      <c r="Y332" s="81"/>
      <c r="Z332" s="81"/>
      <c r="AA332" s="81"/>
      <c r="AB332" s="81">
        <v>1</v>
      </c>
      <c r="AC332" s="81"/>
      <c r="AD332" s="81"/>
      <c r="AE332" s="81"/>
      <c r="AF332" s="81"/>
      <c r="AG332" s="81">
        <v>1</v>
      </c>
      <c r="AH332" s="81"/>
      <c r="AI332" s="81"/>
      <c r="AJ332" s="81"/>
      <c r="AK332" s="81"/>
    </row>
    <row r="333" spans="2:37" ht="16" customHeight="1">
      <c r="B333" s="96"/>
      <c r="C333" s="79" t="s">
        <v>294</v>
      </c>
      <c r="D333" s="80">
        <f t="shared" si="135"/>
        <v>80</v>
      </c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>
        <v>80</v>
      </c>
      <c r="U333" s="80"/>
      <c r="V333" s="80"/>
      <c r="W333" s="80"/>
      <c r="X333" s="81"/>
      <c r="Y333" s="81"/>
      <c r="Z333" s="81"/>
      <c r="AA333" s="81"/>
      <c r="AB333" s="81">
        <v>1</v>
      </c>
      <c r="AC333" s="81"/>
      <c r="AD333" s="81"/>
      <c r="AE333" s="81"/>
      <c r="AF333" s="81"/>
      <c r="AG333" s="81"/>
      <c r="AH333" s="81">
        <v>1</v>
      </c>
      <c r="AI333" s="81"/>
      <c r="AJ333" s="81"/>
      <c r="AK333" s="81"/>
    </row>
    <row r="334" spans="2:37" ht="16" customHeight="1">
      <c r="B334" s="137" t="s">
        <v>366</v>
      </c>
      <c r="C334" s="79" t="s">
        <v>295</v>
      </c>
      <c r="D334" s="80">
        <f t="shared" si="135"/>
        <v>80</v>
      </c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>
        <v>80</v>
      </c>
      <c r="U334" s="80"/>
      <c r="V334" s="80"/>
      <c r="W334" s="80"/>
      <c r="X334" s="81"/>
      <c r="Y334" s="81"/>
      <c r="Z334" s="81"/>
      <c r="AA334" s="81"/>
      <c r="AB334" s="81">
        <v>1</v>
      </c>
      <c r="AC334" s="81"/>
      <c r="AD334" s="81"/>
      <c r="AE334" s="81"/>
      <c r="AF334" s="81"/>
      <c r="AG334" s="81"/>
      <c r="AH334" s="81">
        <v>1</v>
      </c>
      <c r="AI334" s="81"/>
      <c r="AJ334" s="81"/>
      <c r="AK334" s="81"/>
    </row>
    <row r="335" spans="2:37" ht="16" customHeight="1">
      <c r="C335" s="112" t="s">
        <v>367</v>
      </c>
      <c r="D335" s="80">
        <f t="shared" si="135"/>
        <v>20</v>
      </c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>
        <v>20</v>
      </c>
      <c r="U335" s="80"/>
      <c r="V335" s="80"/>
      <c r="W335" s="80"/>
      <c r="X335" s="81"/>
      <c r="Y335" s="81"/>
      <c r="Z335" s="81"/>
      <c r="AA335" s="81"/>
      <c r="AB335" s="81">
        <v>1</v>
      </c>
      <c r="AC335" s="81"/>
      <c r="AD335" s="81"/>
      <c r="AE335" s="81"/>
      <c r="AF335" s="81"/>
      <c r="AG335" s="81"/>
      <c r="AH335" s="81">
        <v>1</v>
      </c>
      <c r="AI335" s="81"/>
      <c r="AJ335" s="81"/>
      <c r="AK335" s="81"/>
    </row>
    <row r="336" spans="2:37" ht="16" customHeight="1">
      <c r="B336" s="96"/>
      <c r="C336" s="79" t="s">
        <v>66</v>
      </c>
      <c r="D336" s="80">
        <f t="shared" si="135"/>
        <v>340</v>
      </c>
      <c r="E336" s="80">
        <f t="shared" ref="E336:X336" si="136">SUM(E331:E335)</f>
        <v>40</v>
      </c>
      <c r="F336" s="80">
        <f t="shared" si="136"/>
        <v>0</v>
      </c>
      <c r="G336" s="80">
        <f t="shared" si="136"/>
        <v>40</v>
      </c>
      <c r="H336" s="80">
        <f t="shared" si="136"/>
        <v>0</v>
      </c>
      <c r="I336" s="80">
        <f t="shared" si="136"/>
        <v>0</v>
      </c>
      <c r="J336" s="80">
        <f t="shared" si="136"/>
        <v>0</v>
      </c>
      <c r="K336" s="80">
        <f t="shared" si="136"/>
        <v>40</v>
      </c>
      <c r="L336" s="80">
        <f t="shared" si="136"/>
        <v>0</v>
      </c>
      <c r="M336" s="80">
        <f t="shared" si="136"/>
        <v>0</v>
      </c>
      <c r="N336" s="80">
        <f t="shared" si="136"/>
        <v>0</v>
      </c>
      <c r="O336" s="80">
        <f t="shared" si="136"/>
        <v>0</v>
      </c>
      <c r="P336" s="80">
        <f t="shared" si="136"/>
        <v>0</v>
      </c>
      <c r="Q336" s="80">
        <f t="shared" si="136"/>
        <v>0</v>
      </c>
      <c r="R336" s="80">
        <f t="shared" si="136"/>
        <v>0</v>
      </c>
      <c r="S336" s="80">
        <f t="shared" si="136"/>
        <v>0</v>
      </c>
      <c r="T336" s="80">
        <f t="shared" si="136"/>
        <v>220</v>
      </c>
      <c r="U336" s="80">
        <f t="shared" si="136"/>
        <v>0</v>
      </c>
      <c r="V336" s="80">
        <f t="shared" si="136"/>
        <v>0</v>
      </c>
      <c r="W336" s="80">
        <f t="shared" si="136"/>
        <v>0</v>
      </c>
      <c r="X336" s="80">
        <f t="shared" si="136"/>
        <v>0</v>
      </c>
      <c r="Y336" s="80"/>
      <c r="Z336" s="80">
        <f t="shared" ref="Z336:AJ336" si="137">SUM(Z331:Z335)</f>
        <v>1</v>
      </c>
      <c r="AA336" s="80">
        <f t="shared" si="137"/>
        <v>0</v>
      </c>
      <c r="AB336" s="80">
        <f t="shared" si="137"/>
        <v>4</v>
      </c>
      <c r="AC336" s="80">
        <f t="shared" si="137"/>
        <v>0</v>
      </c>
      <c r="AD336" s="80">
        <f t="shared" si="137"/>
        <v>0</v>
      </c>
      <c r="AE336" s="80">
        <f t="shared" si="137"/>
        <v>0</v>
      </c>
      <c r="AF336" s="80">
        <f t="shared" si="137"/>
        <v>0</v>
      </c>
      <c r="AG336" s="80">
        <f t="shared" si="137"/>
        <v>1</v>
      </c>
      <c r="AH336" s="80">
        <f t="shared" si="137"/>
        <v>4</v>
      </c>
      <c r="AI336" s="80">
        <f t="shared" si="137"/>
        <v>0</v>
      </c>
      <c r="AJ336" s="80">
        <f t="shared" si="137"/>
        <v>0</v>
      </c>
      <c r="AK336" s="81"/>
    </row>
    <row r="337" spans="2:37" ht="16" customHeight="1">
      <c r="B337" s="96" t="s">
        <v>82</v>
      </c>
      <c r="C337" s="85" t="s">
        <v>296</v>
      </c>
      <c r="D337" s="100">
        <f t="shared" si="135"/>
        <v>40</v>
      </c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>
        <v>40</v>
      </c>
      <c r="U337" s="100"/>
      <c r="V337" s="100"/>
      <c r="W337" s="100"/>
      <c r="X337" s="93"/>
      <c r="Y337" s="81"/>
      <c r="Z337" s="93"/>
      <c r="AA337" s="93"/>
      <c r="AB337" s="93">
        <v>1</v>
      </c>
      <c r="AC337" s="93"/>
      <c r="AD337" s="93"/>
      <c r="AE337" s="93"/>
      <c r="AF337" s="93"/>
      <c r="AG337" s="93">
        <v>1</v>
      </c>
      <c r="AH337" s="93"/>
      <c r="AI337" s="93"/>
      <c r="AJ337" s="93"/>
      <c r="AK337" s="81"/>
    </row>
    <row r="338" spans="2:37" ht="16" customHeight="1">
      <c r="B338" s="96" t="s">
        <v>82</v>
      </c>
      <c r="C338" s="79" t="s">
        <v>297</v>
      </c>
      <c r="D338" s="80">
        <f t="shared" si="135"/>
        <v>200</v>
      </c>
      <c r="E338" s="80">
        <v>120</v>
      </c>
      <c r="F338" s="80"/>
      <c r="G338" s="80">
        <v>40</v>
      </c>
      <c r="H338" s="80"/>
      <c r="I338" s="80"/>
      <c r="J338" s="80">
        <v>40</v>
      </c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1"/>
      <c r="Y338" s="81"/>
      <c r="Z338" s="81">
        <v>1</v>
      </c>
      <c r="AA338" s="81"/>
      <c r="AB338" s="81"/>
      <c r="AC338" s="81"/>
      <c r="AD338" s="81"/>
      <c r="AE338" s="81"/>
      <c r="AF338" s="81"/>
      <c r="AG338" s="81"/>
      <c r="AH338" s="81">
        <v>1</v>
      </c>
      <c r="AI338" s="81"/>
      <c r="AJ338" s="81"/>
      <c r="AK338" s="81"/>
    </row>
    <row r="339" spans="2:37" ht="16" customHeight="1">
      <c r="B339" s="137" t="s">
        <v>366</v>
      </c>
      <c r="C339" s="79" t="s">
        <v>298</v>
      </c>
      <c r="D339" s="80">
        <f t="shared" si="135"/>
        <v>80</v>
      </c>
      <c r="E339" s="80">
        <v>40</v>
      </c>
      <c r="F339" s="80"/>
      <c r="G339" s="80">
        <v>40</v>
      </c>
      <c r="H339" s="80"/>
      <c r="I339" s="80">
        <v>0</v>
      </c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1"/>
      <c r="Y339" s="81"/>
      <c r="Z339" s="81">
        <v>1</v>
      </c>
      <c r="AA339" s="81"/>
      <c r="AB339" s="81"/>
      <c r="AC339" s="81"/>
      <c r="AD339" s="81"/>
      <c r="AE339" s="81"/>
      <c r="AF339" s="81"/>
      <c r="AG339" s="81"/>
      <c r="AH339" s="81">
        <v>1</v>
      </c>
      <c r="AI339" s="81"/>
      <c r="AJ339" s="81"/>
      <c r="AK339" s="81"/>
    </row>
    <row r="340" spans="2:37" ht="16" customHeight="1">
      <c r="B340" s="96"/>
      <c r="C340" s="79" t="s">
        <v>299</v>
      </c>
      <c r="D340" s="80">
        <f t="shared" si="135"/>
        <v>40</v>
      </c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>
        <v>40</v>
      </c>
      <c r="U340" s="80"/>
      <c r="V340" s="80"/>
      <c r="W340" s="80"/>
      <c r="X340" s="81"/>
      <c r="Y340" s="81"/>
      <c r="Z340" s="81"/>
      <c r="AA340" s="81"/>
      <c r="AB340" s="81">
        <v>1</v>
      </c>
      <c r="AC340" s="81"/>
      <c r="AD340" s="81"/>
      <c r="AE340" s="81"/>
      <c r="AF340" s="81"/>
      <c r="AG340" s="81">
        <v>1</v>
      </c>
      <c r="AH340" s="81"/>
      <c r="AI340" s="81"/>
      <c r="AJ340" s="81"/>
      <c r="AK340" s="81"/>
    </row>
    <row r="341" spans="2:37">
      <c r="B341" s="137" t="s">
        <v>366</v>
      </c>
      <c r="C341" s="79" t="s">
        <v>322</v>
      </c>
      <c r="D341" s="80">
        <f t="shared" si="135"/>
        <v>117</v>
      </c>
      <c r="E341" s="80">
        <v>39</v>
      </c>
      <c r="F341" s="80"/>
      <c r="G341" s="80">
        <v>39</v>
      </c>
      <c r="H341" s="80"/>
      <c r="I341" s="80">
        <v>39</v>
      </c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1"/>
      <c r="Y341" s="81"/>
      <c r="Z341" s="81">
        <v>1</v>
      </c>
      <c r="AA341" s="81"/>
      <c r="AB341" s="81"/>
      <c r="AC341" s="81"/>
      <c r="AD341" s="81"/>
      <c r="AE341" s="81"/>
      <c r="AF341" s="81"/>
      <c r="AG341" s="81"/>
      <c r="AH341" s="81">
        <v>1</v>
      </c>
      <c r="AI341" s="81"/>
      <c r="AJ341" s="81"/>
    </row>
    <row r="342" spans="2:37">
      <c r="C342" s="79" t="s">
        <v>67</v>
      </c>
      <c r="D342" s="80">
        <f>SUM(E342:X342)</f>
        <v>477</v>
      </c>
      <c r="E342" s="80">
        <f>SUM(E337:E341)</f>
        <v>199</v>
      </c>
      <c r="F342" s="80">
        <f t="shared" ref="F342:X342" si="138">SUM(F337:F340)</f>
        <v>0</v>
      </c>
      <c r="G342" s="80">
        <f>SUM(G337:G341)</f>
        <v>119</v>
      </c>
      <c r="H342" s="80">
        <f>SUM(H337:H341)</f>
        <v>0</v>
      </c>
      <c r="I342" s="80">
        <f>SUM(I337:I341)</f>
        <v>39</v>
      </c>
      <c r="J342" s="80">
        <f>SUM(J337:J341)</f>
        <v>40</v>
      </c>
      <c r="K342" s="80">
        <f t="shared" si="138"/>
        <v>0</v>
      </c>
      <c r="L342" s="80">
        <f t="shared" si="138"/>
        <v>0</v>
      </c>
      <c r="M342" s="80">
        <f t="shared" si="138"/>
        <v>0</v>
      </c>
      <c r="N342" s="80">
        <f t="shared" si="138"/>
        <v>0</v>
      </c>
      <c r="O342" s="80">
        <f t="shared" si="138"/>
        <v>0</v>
      </c>
      <c r="P342" s="80">
        <f t="shared" si="138"/>
        <v>0</v>
      </c>
      <c r="Q342" s="80">
        <f t="shared" si="138"/>
        <v>0</v>
      </c>
      <c r="R342" s="80">
        <f t="shared" si="138"/>
        <v>0</v>
      </c>
      <c r="S342" s="80">
        <f t="shared" si="138"/>
        <v>0</v>
      </c>
      <c r="T342" s="80">
        <f>SUM(T337:T340)</f>
        <v>80</v>
      </c>
      <c r="U342" s="80">
        <f t="shared" si="138"/>
        <v>0</v>
      </c>
      <c r="V342" s="80">
        <f t="shared" si="138"/>
        <v>0</v>
      </c>
      <c r="W342" s="80"/>
      <c r="X342" s="80">
        <f t="shared" si="138"/>
        <v>0</v>
      </c>
      <c r="Y342" s="80"/>
      <c r="Z342" s="80">
        <f>SUM(Z337:Z341)</f>
        <v>3</v>
      </c>
      <c r="AA342" s="80">
        <f t="shared" ref="AA342:AJ342" si="139">SUM(AA337:AA340)</f>
        <v>0</v>
      </c>
      <c r="AB342" s="80">
        <f>SUM(AB337:AB340)</f>
        <v>2</v>
      </c>
      <c r="AC342" s="80">
        <f t="shared" si="139"/>
        <v>0</v>
      </c>
      <c r="AD342" s="80">
        <f t="shared" si="139"/>
        <v>0</v>
      </c>
      <c r="AE342" s="80">
        <f>SUM(AE337:AE340)</f>
        <v>0</v>
      </c>
      <c r="AF342" s="80">
        <f t="shared" si="139"/>
        <v>0</v>
      </c>
      <c r="AG342" s="80">
        <f t="shared" si="139"/>
        <v>2</v>
      </c>
      <c r="AH342" s="80">
        <f>SUM(AH337:AH341)</f>
        <v>3</v>
      </c>
      <c r="AI342" s="80">
        <f t="shared" si="139"/>
        <v>0</v>
      </c>
      <c r="AJ342" s="80">
        <f t="shared" si="139"/>
        <v>0</v>
      </c>
    </row>
    <row r="343" spans="2:37" ht="28" customHeight="1" thickBot="1">
      <c r="C343" s="131" t="s">
        <v>300</v>
      </c>
      <c r="D343" s="98">
        <f t="shared" ref="D343:V343" si="140">D298+D303+D309+D315+D323+D330+D336+D342</f>
        <v>3673</v>
      </c>
      <c r="E343" s="98">
        <f t="shared" si="140"/>
        <v>524</v>
      </c>
      <c r="F343" s="98">
        <f t="shared" si="140"/>
        <v>160</v>
      </c>
      <c r="G343" s="98">
        <f t="shared" si="140"/>
        <v>594</v>
      </c>
      <c r="H343" s="98">
        <f t="shared" si="140"/>
        <v>0</v>
      </c>
      <c r="I343" s="98">
        <f t="shared" si="140"/>
        <v>179</v>
      </c>
      <c r="J343" s="98">
        <f t="shared" si="140"/>
        <v>60</v>
      </c>
      <c r="K343" s="99">
        <f t="shared" si="140"/>
        <v>40</v>
      </c>
      <c r="L343" s="100">
        <f t="shared" si="140"/>
        <v>0</v>
      </c>
      <c r="M343" s="100">
        <f t="shared" si="140"/>
        <v>160</v>
      </c>
      <c r="N343" s="100">
        <f t="shared" si="140"/>
        <v>80</v>
      </c>
      <c r="O343" s="100">
        <f t="shared" si="140"/>
        <v>0</v>
      </c>
      <c r="P343" s="100">
        <f t="shared" si="140"/>
        <v>0</v>
      </c>
      <c r="Q343" s="100">
        <f t="shared" si="140"/>
        <v>0</v>
      </c>
      <c r="R343" s="100">
        <f t="shared" si="140"/>
        <v>0</v>
      </c>
      <c r="S343" s="100">
        <f t="shared" si="140"/>
        <v>0</v>
      </c>
      <c r="T343" s="100">
        <f t="shared" si="140"/>
        <v>1876</v>
      </c>
      <c r="U343" s="100">
        <f t="shared" si="140"/>
        <v>0</v>
      </c>
      <c r="V343" s="100">
        <f t="shared" si="140"/>
        <v>0</v>
      </c>
      <c r="W343" s="100"/>
      <c r="X343" s="100">
        <f>X298+X303+X309+X315+X323+X330+X336+X342</f>
        <v>0</v>
      </c>
      <c r="Y343" s="80"/>
      <c r="Z343" s="100">
        <f t="shared" ref="Z343:AJ343" si="141">Z298+Z303+Z309+Z315+Z323+Z330+Z336+Z342</f>
        <v>16</v>
      </c>
      <c r="AA343" s="100">
        <f t="shared" si="141"/>
        <v>0</v>
      </c>
      <c r="AB343" s="100">
        <f t="shared" si="141"/>
        <v>33</v>
      </c>
      <c r="AC343" s="100">
        <f t="shared" si="141"/>
        <v>0</v>
      </c>
      <c r="AD343" s="100">
        <f t="shared" si="141"/>
        <v>0</v>
      </c>
      <c r="AE343" s="100">
        <f t="shared" si="141"/>
        <v>0</v>
      </c>
      <c r="AF343" s="100">
        <f t="shared" si="141"/>
        <v>0</v>
      </c>
      <c r="AG343" s="100">
        <f t="shared" si="141"/>
        <v>7</v>
      </c>
      <c r="AH343" s="100">
        <f t="shared" si="141"/>
        <v>41</v>
      </c>
      <c r="AI343" s="100">
        <f t="shared" si="141"/>
        <v>0</v>
      </c>
      <c r="AJ343" s="100">
        <f t="shared" si="141"/>
        <v>0</v>
      </c>
      <c r="AK343" s="81"/>
    </row>
    <row r="344" spans="2:37"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</row>
    <row r="345" spans="2:37" ht="14.5" thickBot="1"/>
    <row r="346" spans="2:37" ht="14.5" thickBot="1">
      <c r="B346" s="137">
        <f>COUNTIF(B5:B341,"※")</f>
        <v>205</v>
      </c>
      <c r="C346" s="132" t="s">
        <v>18</v>
      </c>
      <c r="D346" s="133">
        <f t="shared" ref="D346:X346" si="142">D21+D60+D120+D208+D155+D282+D343</f>
        <v>23238</v>
      </c>
      <c r="E346" s="134">
        <f t="shared" si="142"/>
        <v>5703</v>
      </c>
      <c r="F346" s="104">
        <f t="shared" si="142"/>
        <v>630</v>
      </c>
      <c r="G346" s="104">
        <f t="shared" si="142"/>
        <v>7323</v>
      </c>
      <c r="H346" s="104">
        <f t="shared" si="142"/>
        <v>106</v>
      </c>
      <c r="I346" s="104">
        <f t="shared" si="142"/>
        <v>838</v>
      </c>
      <c r="J346" s="104">
        <f t="shared" si="142"/>
        <v>548</v>
      </c>
      <c r="K346" s="104">
        <f t="shared" si="142"/>
        <v>190</v>
      </c>
      <c r="L346" s="104">
        <f t="shared" si="142"/>
        <v>1348</v>
      </c>
      <c r="M346" s="104">
        <f t="shared" si="142"/>
        <v>160</v>
      </c>
      <c r="N346" s="104">
        <f t="shared" si="142"/>
        <v>110</v>
      </c>
      <c r="O346" s="104">
        <f t="shared" si="142"/>
        <v>40</v>
      </c>
      <c r="P346" s="104">
        <f t="shared" si="142"/>
        <v>0</v>
      </c>
      <c r="Q346" s="104">
        <f t="shared" si="142"/>
        <v>70</v>
      </c>
      <c r="R346" s="104">
        <f t="shared" si="142"/>
        <v>0</v>
      </c>
      <c r="S346" s="104">
        <f t="shared" si="142"/>
        <v>60</v>
      </c>
      <c r="T346" s="104">
        <f t="shared" si="142"/>
        <v>5617</v>
      </c>
      <c r="U346" s="104">
        <f t="shared" si="142"/>
        <v>110</v>
      </c>
      <c r="V346" s="104">
        <f t="shared" si="142"/>
        <v>220</v>
      </c>
      <c r="W346" s="104">
        <f t="shared" si="142"/>
        <v>60</v>
      </c>
      <c r="X346" s="104">
        <f t="shared" si="142"/>
        <v>105</v>
      </c>
      <c r="Y346" s="80"/>
      <c r="Z346" s="104">
        <f t="shared" ref="Z346:AJ346" si="143">Z21+Z60+Z120+Z208+Z155+Z282+Z343</f>
        <v>146</v>
      </c>
      <c r="AA346" s="104">
        <f t="shared" si="143"/>
        <v>2</v>
      </c>
      <c r="AB346" s="104">
        <f t="shared" si="143"/>
        <v>112</v>
      </c>
      <c r="AC346" s="104">
        <f t="shared" si="143"/>
        <v>1</v>
      </c>
      <c r="AD346" s="104">
        <f t="shared" si="143"/>
        <v>6</v>
      </c>
      <c r="AE346" s="104">
        <f t="shared" si="143"/>
        <v>1</v>
      </c>
      <c r="AF346" s="104">
        <f t="shared" si="143"/>
        <v>3</v>
      </c>
      <c r="AG346" s="104">
        <f t="shared" si="143"/>
        <v>41</v>
      </c>
      <c r="AH346" s="104">
        <f t="shared" si="143"/>
        <v>222</v>
      </c>
      <c r="AI346" s="104">
        <f t="shared" si="143"/>
        <v>5</v>
      </c>
      <c r="AJ346" s="104">
        <f t="shared" si="143"/>
        <v>2</v>
      </c>
    </row>
    <row r="347" spans="2:37"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</row>
    <row r="348" spans="2:37">
      <c r="Z348" s="109">
        <f>SUM(Z346:AF346)</f>
        <v>271</v>
      </c>
      <c r="AG348" s="109">
        <f>SUM(AG346:AJ346)</f>
        <v>270</v>
      </c>
    </row>
  </sheetData>
  <phoneticPr fontId="6"/>
  <printOptions horizontalCentered="1" verticalCentered="1"/>
  <pageMargins left="0.50347222222222221" right="0.54861111111111116" top="0.50347222222222221" bottom="0.50347222222222221" header="0" footer="0"/>
  <pageSetup paperSize="13" scale="6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3"/>
  <sheetViews>
    <sheetView showZeros="0" showOutlineSymbols="0" view="pageBreakPreview" zoomScale="75" zoomScaleNormal="87" workbookViewId="0">
      <selection activeCell="F11" sqref="F11"/>
    </sheetView>
  </sheetViews>
  <sheetFormatPr defaultColWidth="9.69140625" defaultRowHeight="14"/>
  <cols>
    <col min="1" max="1" width="3.69140625" style="10" customWidth="1"/>
    <col min="2" max="2" width="6.84375" style="10" customWidth="1"/>
    <col min="3" max="3" width="5.53515625" style="10" customWidth="1"/>
    <col min="4" max="14" width="5.69140625" style="10" customWidth="1"/>
    <col min="15" max="15" width="3.765625" style="10" customWidth="1"/>
    <col min="16" max="16" width="6.765625" style="10" customWidth="1"/>
    <col min="17" max="28" width="5.69140625" style="10" customWidth="1"/>
    <col min="29" max="16384" width="9.69140625" style="10"/>
  </cols>
  <sheetData>
    <row r="1" spans="1:29" ht="30" customHeight="1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1"/>
    </row>
    <row r="2" spans="1:29" ht="30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86"/>
      <c r="AA2" s="187"/>
      <c r="AB2" s="187"/>
      <c r="AC2" s="11"/>
    </row>
    <row r="3" spans="1:29" ht="20.149999999999999" customHeight="1">
      <c r="A3" s="46"/>
      <c r="B3" s="189" t="s">
        <v>324</v>
      </c>
      <c r="C3" s="46"/>
      <c r="D3" s="45" t="s">
        <v>302</v>
      </c>
      <c r="E3" s="47"/>
      <c r="F3" s="47"/>
      <c r="G3" s="47"/>
      <c r="H3" s="47"/>
      <c r="I3" s="47"/>
      <c r="J3" s="47"/>
      <c r="K3" s="45" t="s">
        <v>312</v>
      </c>
      <c r="L3" s="47"/>
      <c r="M3" s="47"/>
      <c r="N3" s="47"/>
      <c r="O3" s="46"/>
      <c r="P3" s="189" t="s">
        <v>325</v>
      </c>
      <c r="Q3" s="46"/>
      <c r="R3" s="45" t="s">
        <v>302</v>
      </c>
      <c r="S3" s="47"/>
      <c r="T3" s="47"/>
      <c r="U3" s="47"/>
      <c r="V3" s="47"/>
      <c r="W3" s="47"/>
      <c r="X3" s="47"/>
      <c r="Y3" s="45" t="s">
        <v>312</v>
      </c>
      <c r="Z3" s="47"/>
      <c r="AA3" s="47"/>
      <c r="AB3" s="48"/>
      <c r="AC3" s="12"/>
    </row>
    <row r="4" spans="1:29" ht="20.149999999999999" customHeight="1">
      <c r="A4" s="49" t="s">
        <v>316</v>
      </c>
      <c r="B4" s="190"/>
      <c r="C4" s="49" t="s">
        <v>68</v>
      </c>
      <c r="D4" s="50" t="s">
        <v>303</v>
      </c>
      <c r="E4" s="50" t="s">
        <v>305</v>
      </c>
      <c r="F4" s="51" t="s">
        <v>308</v>
      </c>
      <c r="G4" s="52" t="s">
        <v>351</v>
      </c>
      <c r="H4" s="51" t="s">
        <v>310</v>
      </c>
      <c r="I4" s="183" t="s">
        <v>350</v>
      </c>
      <c r="J4" s="188" t="s">
        <v>81</v>
      </c>
      <c r="K4" s="188" t="s">
        <v>313</v>
      </c>
      <c r="L4" s="53" t="s">
        <v>304</v>
      </c>
      <c r="M4" s="53" t="s">
        <v>81</v>
      </c>
      <c r="N4" s="188" t="s">
        <v>315</v>
      </c>
      <c r="O4" s="49" t="s">
        <v>316</v>
      </c>
      <c r="P4" s="192"/>
      <c r="Q4" s="49" t="s">
        <v>68</v>
      </c>
      <c r="R4" s="50" t="s">
        <v>303</v>
      </c>
      <c r="S4" s="50" t="s">
        <v>305</v>
      </c>
      <c r="T4" s="51" t="s">
        <v>308</v>
      </c>
      <c r="U4" s="54" t="s">
        <v>351</v>
      </c>
      <c r="V4" s="51" t="s">
        <v>310</v>
      </c>
      <c r="W4" s="183" t="s">
        <v>350</v>
      </c>
      <c r="X4" s="188" t="s">
        <v>81</v>
      </c>
      <c r="Y4" s="188" t="s">
        <v>313</v>
      </c>
      <c r="Z4" s="53" t="s">
        <v>304</v>
      </c>
      <c r="AA4" s="53" t="s">
        <v>81</v>
      </c>
      <c r="AB4" s="188" t="s">
        <v>315</v>
      </c>
      <c r="AC4" s="12"/>
    </row>
    <row r="5" spans="1:29" ht="20.149999999999999" customHeight="1">
      <c r="A5" s="55"/>
      <c r="B5" s="191"/>
      <c r="C5" s="56"/>
      <c r="D5" s="57" t="s">
        <v>304</v>
      </c>
      <c r="E5" s="57" t="s">
        <v>304</v>
      </c>
      <c r="F5" s="57" t="s">
        <v>304</v>
      </c>
      <c r="G5" s="57" t="s">
        <v>307</v>
      </c>
      <c r="H5" s="58" t="s">
        <v>311</v>
      </c>
      <c r="I5" s="184"/>
      <c r="J5" s="184"/>
      <c r="K5" s="184"/>
      <c r="L5" s="59" t="s">
        <v>314</v>
      </c>
      <c r="M5" s="59" t="s">
        <v>314</v>
      </c>
      <c r="N5" s="184"/>
      <c r="O5" s="57"/>
      <c r="P5" s="193"/>
      <c r="Q5" s="60"/>
      <c r="R5" s="57" t="s">
        <v>304</v>
      </c>
      <c r="S5" s="57" t="s">
        <v>304</v>
      </c>
      <c r="T5" s="57" t="s">
        <v>304</v>
      </c>
      <c r="U5" s="57" t="s">
        <v>307</v>
      </c>
      <c r="V5" s="58" t="s">
        <v>311</v>
      </c>
      <c r="W5" s="184"/>
      <c r="X5" s="184"/>
      <c r="Y5" s="184"/>
      <c r="Z5" s="59" t="s">
        <v>314</v>
      </c>
      <c r="AA5" s="59" t="s">
        <v>314</v>
      </c>
      <c r="AB5" s="184"/>
      <c r="AC5" s="12"/>
    </row>
    <row r="6" spans="1:29" ht="20.149999999999999" customHeight="1">
      <c r="A6" s="20" t="s">
        <v>2</v>
      </c>
      <c r="B6" s="20" t="s">
        <v>20</v>
      </c>
      <c r="C6" s="29">
        <f t="shared" ref="C6:C13" si="0">SUM(D6:J6)</f>
        <v>15</v>
      </c>
      <c r="D6" s="29">
        <f>SUM(養成施設データ!Z20)</f>
        <v>10</v>
      </c>
      <c r="E6" s="29">
        <f>SUM(養成施設データ!AA20)</f>
        <v>0</v>
      </c>
      <c r="F6" s="29">
        <f>SUM(養成施設データ!AB20)</f>
        <v>5</v>
      </c>
      <c r="G6" s="29">
        <f>SUM(養成施設データ!AC20)</f>
        <v>0</v>
      </c>
      <c r="H6" s="29">
        <f>SUM(養成施設データ!AD20)</f>
        <v>0</v>
      </c>
      <c r="I6" s="29">
        <f>SUM(養成施設データ!AE20)</f>
        <v>0</v>
      </c>
      <c r="J6" s="29">
        <f>SUM(養成施設データ!AF20)</f>
        <v>0</v>
      </c>
      <c r="K6" s="29">
        <f>SUM(養成施設データ!AG20)</f>
        <v>2</v>
      </c>
      <c r="L6" s="29">
        <f>SUM(養成施設データ!AH20)</f>
        <v>13</v>
      </c>
      <c r="M6" s="29">
        <f>SUM(養成施設データ!AI20)</f>
        <v>0</v>
      </c>
      <c r="N6" s="29">
        <f>SUM(養成施設データ!AJ20)</f>
        <v>0</v>
      </c>
      <c r="O6" s="17"/>
      <c r="P6" s="20" t="s">
        <v>45</v>
      </c>
      <c r="Q6" s="30">
        <f t="shared" ref="Q6:Q20" si="1">SUM(R6:X6)</f>
        <v>3</v>
      </c>
      <c r="R6" s="30">
        <f>SUM(養成施設データ!Z214)</f>
        <v>0</v>
      </c>
      <c r="S6" s="30">
        <f>SUM(養成施設データ!AA214)</f>
        <v>0</v>
      </c>
      <c r="T6" s="30">
        <f>SUM(養成施設データ!AB214)</f>
        <v>2</v>
      </c>
      <c r="U6" s="30">
        <f>SUM(養成施設データ!AC214)</f>
        <v>0</v>
      </c>
      <c r="V6" s="30">
        <f>SUM(養成施設データ!AD214)</f>
        <v>0</v>
      </c>
      <c r="W6" s="30">
        <f>SUM(養成施設データ!AE214)</f>
        <v>0</v>
      </c>
      <c r="X6" s="30">
        <f>SUM(養成施設データ!AF214)</f>
        <v>1</v>
      </c>
      <c r="Y6" s="30">
        <f>SUM(養成施設データ!AG214)</f>
        <v>0</v>
      </c>
      <c r="Z6" s="30">
        <f>SUM(養成施設データ!AH214)</f>
        <v>2</v>
      </c>
      <c r="AA6" s="30">
        <f>SUM(養成施設データ!AI214)</f>
        <v>1</v>
      </c>
      <c r="AB6" s="31">
        <f>SUM(養成施設データ!AJ214)</f>
        <v>0</v>
      </c>
      <c r="AC6" s="12"/>
    </row>
    <row r="7" spans="1:29" ht="20.149999999999999" customHeight="1">
      <c r="A7" s="15" t="s">
        <v>3</v>
      </c>
      <c r="B7" s="15" t="s">
        <v>21</v>
      </c>
      <c r="C7" s="27">
        <f t="shared" si="0"/>
        <v>15</v>
      </c>
      <c r="D7" s="27">
        <f>SUM(養成施設データ!Z21)</f>
        <v>10</v>
      </c>
      <c r="E7" s="27">
        <f>SUM(養成施設データ!AA21)</f>
        <v>0</v>
      </c>
      <c r="F7" s="27">
        <f>SUM(養成施設データ!AB21)</f>
        <v>5</v>
      </c>
      <c r="G7" s="27">
        <f>SUM(養成施設データ!AC21)</f>
        <v>0</v>
      </c>
      <c r="H7" s="27">
        <f>SUM(養成施設データ!AD21)</f>
        <v>0</v>
      </c>
      <c r="I7" s="27">
        <f>SUM(養成施設データ!AE21)</f>
        <v>0</v>
      </c>
      <c r="J7" s="27">
        <f>SUM(養成施設データ!AF21)</f>
        <v>0</v>
      </c>
      <c r="K7" s="27">
        <f>SUM(養成施設データ!AG21)</f>
        <v>2</v>
      </c>
      <c r="L7" s="27">
        <f>SUM(養成施設データ!AH21)</f>
        <v>13</v>
      </c>
      <c r="M7" s="27">
        <f>SUM(養成施設データ!AI21)</f>
        <v>0</v>
      </c>
      <c r="N7" s="27">
        <f>SUM(養成施設データ!AJ21)</f>
        <v>0</v>
      </c>
      <c r="O7" s="15" t="s">
        <v>11</v>
      </c>
      <c r="P7" s="15" t="s">
        <v>46</v>
      </c>
      <c r="Q7" s="32">
        <f t="shared" si="1"/>
        <v>2</v>
      </c>
      <c r="R7" s="32">
        <f>SUM(養成施設データ!Z217)</f>
        <v>1</v>
      </c>
      <c r="S7" s="32">
        <f>SUM(養成施設データ!AA217)</f>
        <v>0</v>
      </c>
      <c r="T7" s="32">
        <f>SUM(養成施設データ!AB217)</f>
        <v>1</v>
      </c>
      <c r="U7" s="32">
        <f>SUM(養成施設データ!AC217)</f>
        <v>0</v>
      </c>
      <c r="V7" s="32">
        <f>SUM(養成施設データ!AD217)</f>
        <v>0</v>
      </c>
      <c r="W7" s="32">
        <f>SUM(養成施設データ!AE217)</f>
        <v>0</v>
      </c>
      <c r="X7" s="32">
        <f>SUM(養成施設データ!AF217)</f>
        <v>0</v>
      </c>
      <c r="Y7" s="32">
        <f>SUM(養成施設データ!AG217)</f>
        <v>0</v>
      </c>
      <c r="Z7" s="32">
        <f>SUM(養成施設データ!AH217)</f>
        <v>2</v>
      </c>
      <c r="AA7" s="32">
        <f>SUM(養成施設データ!AI217)</f>
        <v>0</v>
      </c>
      <c r="AB7" s="33">
        <f>SUM(養成施設データ!AJ217)</f>
        <v>0</v>
      </c>
      <c r="AC7" s="12"/>
    </row>
    <row r="8" spans="1:29" ht="20.149999999999999" customHeight="1">
      <c r="A8" s="17"/>
      <c r="B8" s="20" t="s">
        <v>22</v>
      </c>
      <c r="C8" s="29">
        <f t="shared" si="0"/>
        <v>6</v>
      </c>
      <c r="D8" s="29">
        <f>SUM(養成施設データ!Z30)</f>
        <v>0</v>
      </c>
      <c r="E8" s="29">
        <f>SUM(養成施設データ!AA30)</f>
        <v>0</v>
      </c>
      <c r="F8" s="29">
        <f>SUM(養成施設データ!AB30)</f>
        <v>5</v>
      </c>
      <c r="G8" s="29">
        <f>SUM(養成施設データ!AC30)</f>
        <v>1</v>
      </c>
      <c r="H8" s="29">
        <f>SUM(養成施設データ!AD30)</f>
        <v>0</v>
      </c>
      <c r="I8" s="29">
        <f>SUM(養成施設データ!AE30)</f>
        <v>0</v>
      </c>
      <c r="J8" s="29">
        <f>SUM(養成施設データ!AF30)</f>
        <v>0</v>
      </c>
      <c r="K8" s="29">
        <f>SUM(養成施設データ!AG30)</f>
        <v>1</v>
      </c>
      <c r="L8" s="29">
        <f>SUM(養成施設データ!AH30)</f>
        <v>5</v>
      </c>
      <c r="M8" s="29">
        <f>SUM(養成施設データ!AI30)</f>
        <v>0</v>
      </c>
      <c r="N8" s="29">
        <f>SUM(養成施設データ!AJ30)</f>
        <v>0</v>
      </c>
      <c r="O8" s="15"/>
      <c r="P8" s="15" t="s">
        <v>47</v>
      </c>
      <c r="Q8" s="32">
        <f t="shared" si="1"/>
        <v>11</v>
      </c>
      <c r="R8" s="32">
        <f>SUM(養成施設データ!Z229)</f>
        <v>4</v>
      </c>
      <c r="S8" s="32">
        <f>SUM(養成施設データ!AA229)</f>
        <v>1</v>
      </c>
      <c r="T8" s="32">
        <f>SUM(養成施設データ!AB229)</f>
        <v>3</v>
      </c>
      <c r="U8" s="32">
        <f>SUM(養成施設データ!AC229)</f>
        <v>0</v>
      </c>
      <c r="V8" s="32">
        <f>SUM(養成施設データ!AD229)</f>
        <v>2</v>
      </c>
      <c r="W8" s="32">
        <f>SUM(養成施設データ!AE229)</f>
        <v>1</v>
      </c>
      <c r="X8" s="32">
        <f>SUM(養成施設データ!AF229)</f>
        <v>0</v>
      </c>
      <c r="Y8" s="32">
        <f>SUM(養成施設データ!AG229)</f>
        <v>1</v>
      </c>
      <c r="Z8" s="32">
        <f>SUM(養成施設データ!AH229)</f>
        <v>9</v>
      </c>
      <c r="AA8" s="32">
        <f>SUM(養成施設データ!AI229)</f>
        <v>0</v>
      </c>
      <c r="AB8" s="33">
        <f>SUM(養成施設データ!AJ229)</f>
        <v>1</v>
      </c>
      <c r="AC8" s="12"/>
    </row>
    <row r="9" spans="1:29" ht="20.149999999999999" customHeight="1">
      <c r="A9" s="15" t="s">
        <v>4</v>
      </c>
      <c r="B9" s="15" t="s">
        <v>23</v>
      </c>
      <c r="C9" s="27">
        <f t="shared" si="0"/>
        <v>8</v>
      </c>
      <c r="D9" s="27">
        <f>SUM(養成施設データ!Z39)</f>
        <v>2</v>
      </c>
      <c r="E9" s="27">
        <f>SUM(養成施設データ!AA39)</f>
        <v>0</v>
      </c>
      <c r="F9" s="27">
        <f>SUM(養成施設データ!AB39)</f>
        <v>6</v>
      </c>
      <c r="G9" s="27">
        <f>SUM(養成施設データ!AC39)</f>
        <v>0</v>
      </c>
      <c r="H9" s="27">
        <f>SUM(養成施設データ!AD39)</f>
        <v>0</v>
      </c>
      <c r="I9" s="27">
        <f>SUM(養成施設データ!AE39)</f>
        <v>0</v>
      </c>
      <c r="J9" s="27">
        <f>SUM(養成施設データ!AF39)</f>
        <v>0</v>
      </c>
      <c r="K9" s="27">
        <f>SUM(養成施設データ!AG39)</f>
        <v>3</v>
      </c>
      <c r="L9" s="27">
        <f>SUM(養成施設データ!AH39)</f>
        <v>4</v>
      </c>
      <c r="M9" s="27">
        <f>SUM(養成施設データ!AI39)</f>
        <v>1</v>
      </c>
      <c r="N9" s="27">
        <f>SUM(養成施設データ!AJ39)</f>
        <v>0</v>
      </c>
      <c r="O9" s="15" t="s">
        <v>12</v>
      </c>
      <c r="P9" s="15" t="s">
        <v>48</v>
      </c>
      <c r="Q9" s="32">
        <f t="shared" si="1"/>
        <v>6</v>
      </c>
      <c r="R9" s="32">
        <f>SUM(養成施設データ!Z236)</f>
        <v>4</v>
      </c>
      <c r="S9" s="32">
        <f>SUM(養成施設データ!AA236)</f>
        <v>0</v>
      </c>
      <c r="T9" s="32">
        <f>SUM(養成施設データ!AB236)</f>
        <v>2</v>
      </c>
      <c r="U9" s="32">
        <f>SUM(養成施設データ!AC236)</f>
        <v>0</v>
      </c>
      <c r="V9" s="32">
        <f>SUM(養成施設データ!AD236)</f>
        <v>0</v>
      </c>
      <c r="W9" s="32">
        <f>SUM(養成施設データ!AE236)</f>
        <v>0</v>
      </c>
      <c r="X9" s="32">
        <f>SUM(養成施設データ!AF236)</f>
        <v>0</v>
      </c>
      <c r="Y9" s="32">
        <f>SUM(養成施設データ!AG236)</f>
        <v>1</v>
      </c>
      <c r="Z9" s="32">
        <f>SUM(養成施設データ!AH236)</f>
        <v>5</v>
      </c>
      <c r="AA9" s="32">
        <f>SUM(養成施設データ!AI236)</f>
        <v>0</v>
      </c>
      <c r="AB9" s="33">
        <f>SUM(養成施設データ!AJ236)</f>
        <v>0</v>
      </c>
      <c r="AC9" s="12"/>
    </row>
    <row r="10" spans="1:29" ht="20.149999999999999" customHeight="1">
      <c r="A10" s="15" t="s">
        <v>2</v>
      </c>
      <c r="B10" s="15" t="s">
        <v>24</v>
      </c>
      <c r="C10" s="27">
        <f t="shared" si="0"/>
        <v>6</v>
      </c>
      <c r="D10" s="27">
        <f>SUM(養成施設データ!Z46)</f>
        <v>4</v>
      </c>
      <c r="E10" s="27">
        <f>SUM(養成施設データ!AA46)</f>
        <v>0</v>
      </c>
      <c r="F10" s="27">
        <f>SUM(養成施設データ!AB46)</f>
        <v>2</v>
      </c>
      <c r="G10" s="27">
        <f>SUM(養成施設データ!AC46)</f>
        <v>0</v>
      </c>
      <c r="H10" s="27">
        <f>SUM(養成施設データ!AD46)</f>
        <v>0</v>
      </c>
      <c r="I10" s="27">
        <f>SUM(養成施設データ!AE46)</f>
        <v>0</v>
      </c>
      <c r="J10" s="27">
        <f>SUM(養成施設データ!AF46)</f>
        <v>0</v>
      </c>
      <c r="K10" s="27">
        <f>SUM(養成施設データ!AG46)</f>
        <v>1</v>
      </c>
      <c r="L10" s="27">
        <f>SUM(養成施設データ!AH46)</f>
        <v>5</v>
      </c>
      <c r="M10" s="27">
        <f>SUM(養成施設データ!AI46)</f>
        <v>0</v>
      </c>
      <c r="N10" s="27">
        <f>SUM(養成施設データ!AJ46)</f>
        <v>0</v>
      </c>
      <c r="O10" s="15"/>
      <c r="P10" s="15" t="s">
        <v>49</v>
      </c>
      <c r="Q10" s="32">
        <f t="shared" si="1"/>
        <v>2</v>
      </c>
      <c r="R10" s="32">
        <f>SUM(養成施設データ!Z239)</f>
        <v>0</v>
      </c>
      <c r="S10" s="32">
        <f>SUM(養成施設データ!AA239)</f>
        <v>0</v>
      </c>
      <c r="T10" s="32">
        <f>SUM(養成施設データ!AB239)</f>
        <v>1</v>
      </c>
      <c r="U10" s="32">
        <f>SUM(養成施設データ!AC239)</f>
        <v>0</v>
      </c>
      <c r="V10" s="32">
        <f>SUM(養成施設データ!AD239)</f>
        <v>0</v>
      </c>
      <c r="W10" s="32">
        <f>SUM(養成施設データ!AE239)</f>
        <v>0</v>
      </c>
      <c r="X10" s="32">
        <f>SUM(養成施設データ!AF239)</f>
        <v>1</v>
      </c>
      <c r="Y10" s="32">
        <f>SUM(養成施設データ!AG239)</f>
        <v>1</v>
      </c>
      <c r="Z10" s="32">
        <f>SUM(養成施設データ!AH239)</f>
        <v>0</v>
      </c>
      <c r="AA10" s="32">
        <f>SUM(養成施設データ!AI239)</f>
        <v>1</v>
      </c>
      <c r="AB10" s="33">
        <f>SUM(養成施設データ!AJ239)</f>
        <v>0</v>
      </c>
      <c r="AC10" s="12"/>
    </row>
    <row r="11" spans="1:29" ht="20.149999999999999" customHeight="1">
      <c r="A11" s="15" t="s">
        <v>0</v>
      </c>
      <c r="B11" s="15" t="s">
        <v>25</v>
      </c>
      <c r="C11" s="27">
        <f t="shared" si="0"/>
        <v>1</v>
      </c>
      <c r="D11" s="27">
        <f>SUM(養成施設データ!Z48)</f>
        <v>0</v>
      </c>
      <c r="E11" s="27">
        <f>SUM(養成施設データ!AA48)</f>
        <v>0</v>
      </c>
      <c r="F11" s="27">
        <f>SUM(養成施設データ!AB48)</f>
        <v>1</v>
      </c>
      <c r="G11" s="27">
        <f>SUM(養成施設データ!AC48)</f>
        <v>0</v>
      </c>
      <c r="H11" s="27">
        <f>SUM(養成施設データ!AD48)</f>
        <v>0</v>
      </c>
      <c r="I11" s="27">
        <f>SUM(養成施設データ!AE48)</f>
        <v>0</v>
      </c>
      <c r="J11" s="27">
        <f>SUM(養成施設データ!AF48)</f>
        <v>0</v>
      </c>
      <c r="K11" s="27">
        <f>SUM(養成施設データ!AG48)</f>
        <v>0</v>
      </c>
      <c r="L11" s="27">
        <f>SUM(養成施設データ!AH48)</f>
        <v>1</v>
      </c>
      <c r="M11" s="27">
        <f>SUM(養成施設データ!AI48)</f>
        <v>0</v>
      </c>
      <c r="N11" s="27">
        <f>SUM(養成施設データ!AJ48)</f>
        <v>0</v>
      </c>
      <c r="O11" s="15" t="s">
        <v>13</v>
      </c>
      <c r="P11" s="15" t="s">
        <v>50</v>
      </c>
      <c r="Q11" s="32">
        <f t="shared" si="1"/>
        <v>1</v>
      </c>
      <c r="R11" s="32">
        <f>SUM(養成施設データ!Z242)</f>
        <v>0</v>
      </c>
      <c r="S11" s="32">
        <f>SUM(養成施設データ!AA242)</f>
        <v>0</v>
      </c>
      <c r="T11" s="32">
        <f>SUM(養成施設データ!AB242)</f>
        <v>1</v>
      </c>
      <c r="U11" s="32">
        <f>SUM(養成施設データ!AC242)</f>
        <v>0</v>
      </c>
      <c r="V11" s="32">
        <f>SUM(養成施設データ!AD242)</f>
        <v>0</v>
      </c>
      <c r="W11" s="32">
        <f>SUM(養成施設データ!AE242)</f>
        <v>0</v>
      </c>
      <c r="X11" s="32">
        <f>SUM(養成施設データ!AF242)</f>
        <v>0</v>
      </c>
      <c r="Y11" s="32">
        <f>SUM(養成施設データ!AG242)</f>
        <v>1</v>
      </c>
      <c r="Z11" s="32">
        <f>SUM(養成施設データ!AH242)</f>
        <v>0</v>
      </c>
      <c r="AA11" s="32">
        <f>SUM(養成施設データ!AI242)</f>
        <v>0</v>
      </c>
      <c r="AB11" s="33">
        <f>SUM(養成施設データ!AJ242)</f>
        <v>0</v>
      </c>
      <c r="AC11" s="12"/>
    </row>
    <row r="12" spans="1:29" ht="20.149999999999999" customHeight="1">
      <c r="A12" s="15" t="s">
        <v>1</v>
      </c>
      <c r="B12" s="15" t="s">
        <v>26</v>
      </c>
      <c r="C12" s="27">
        <f t="shared" si="0"/>
        <v>5</v>
      </c>
      <c r="D12" s="27">
        <f>SUM(養成施設データ!Z54)</f>
        <v>2</v>
      </c>
      <c r="E12" s="27">
        <f>SUM(養成施設データ!AA54)</f>
        <v>0</v>
      </c>
      <c r="F12" s="27">
        <f>SUM(養成施設データ!AB54)</f>
        <v>3</v>
      </c>
      <c r="G12" s="27">
        <f>SUM(養成施設データ!AC54)</f>
        <v>0</v>
      </c>
      <c r="H12" s="27">
        <f>SUM(養成施設データ!AD54)</f>
        <v>0</v>
      </c>
      <c r="I12" s="27">
        <f>SUM(養成施設データ!AE54)</f>
        <v>0</v>
      </c>
      <c r="J12" s="27">
        <f>SUM(養成施設データ!AF54)</f>
        <v>0</v>
      </c>
      <c r="K12" s="27">
        <f>SUM(養成施設データ!AG54)</f>
        <v>1</v>
      </c>
      <c r="L12" s="27">
        <f>SUM(養成施設データ!AH54)</f>
        <v>4</v>
      </c>
      <c r="M12" s="27">
        <f>SUM(養成施設データ!AI54)</f>
        <v>0</v>
      </c>
      <c r="N12" s="27">
        <f>SUM(養成施設データ!AJ54)</f>
        <v>0</v>
      </c>
      <c r="O12" s="15"/>
      <c r="P12" s="15" t="s">
        <v>51</v>
      </c>
      <c r="Q12" s="32">
        <f t="shared" si="1"/>
        <v>2</v>
      </c>
      <c r="R12" s="32">
        <f>SUM(養成施設データ!Z245)</f>
        <v>0</v>
      </c>
      <c r="S12" s="32">
        <f>SUM(養成施設データ!AA245)</f>
        <v>0</v>
      </c>
      <c r="T12" s="32">
        <f>SUM(養成施設データ!AB245)</f>
        <v>2</v>
      </c>
      <c r="U12" s="32">
        <f>SUM(養成施設データ!AC245)</f>
        <v>0</v>
      </c>
      <c r="V12" s="32">
        <f>SUM(養成施設データ!AD245)</f>
        <v>0</v>
      </c>
      <c r="W12" s="32">
        <f>SUM(養成施設データ!AE245)</f>
        <v>0</v>
      </c>
      <c r="X12" s="32">
        <f>SUM(養成施設データ!AF245)</f>
        <v>0</v>
      </c>
      <c r="Y12" s="32">
        <f>SUM(養成施設データ!AG245)</f>
        <v>1</v>
      </c>
      <c r="Z12" s="32">
        <f>SUM(養成施設データ!AH245)</f>
        <v>1</v>
      </c>
      <c r="AA12" s="32">
        <f>SUM(養成施設データ!AI245)</f>
        <v>0</v>
      </c>
      <c r="AB12" s="33">
        <f>SUM(養成施設データ!AJ245)</f>
        <v>0</v>
      </c>
      <c r="AC12" s="12"/>
    </row>
    <row r="13" spans="1:29" ht="20.149999999999999" customHeight="1">
      <c r="A13" s="2"/>
      <c r="B13" s="15" t="s">
        <v>27</v>
      </c>
      <c r="C13" s="27">
        <f t="shared" si="0"/>
        <v>4</v>
      </c>
      <c r="D13" s="27">
        <f>SUM(養成施設データ!Z59)</f>
        <v>2</v>
      </c>
      <c r="E13" s="27">
        <f>SUM(養成施設データ!AA59)</f>
        <v>0</v>
      </c>
      <c r="F13" s="27">
        <f>SUM(養成施設データ!AB59)</f>
        <v>2</v>
      </c>
      <c r="G13" s="27">
        <f>SUM(養成施設データ!AC59)</f>
        <v>0</v>
      </c>
      <c r="H13" s="27">
        <f>SUM(養成施設データ!AD59)</f>
        <v>0</v>
      </c>
      <c r="I13" s="27">
        <f>SUM(養成施設データ!AE59)</f>
        <v>0</v>
      </c>
      <c r="J13" s="27">
        <f>SUM(養成施設データ!AF59)</f>
        <v>0</v>
      </c>
      <c r="K13" s="27">
        <f>SUM(養成施設データ!AG59)</f>
        <v>0</v>
      </c>
      <c r="L13" s="27">
        <f>SUM(養成施設データ!AH59)</f>
        <v>4</v>
      </c>
      <c r="M13" s="27">
        <f>SUM(養成施設データ!AI59)</f>
        <v>0</v>
      </c>
      <c r="N13" s="27">
        <f>SUM(養成施設データ!AJ59)</f>
        <v>0</v>
      </c>
      <c r="O13" s="15" t="s">
        <v>14</v>
      </c>
      <c r="P13" s="15" t="s">
        <v>52</v>
      </c>
      <c r="Q13" s="32">
        <f t="shared" si="1"/>
        <v>1</v>
      </c>
      <c r="R13" s="32">
        <f>SUM(養成施設データ!Z247)</f>
        <v>1</v>
      </c>
      <c r="S13" s="32">
        <f>SUM(養成施設データ!AA247)</f>
        <v>0</v>
      </c>
      <c r="T13" s="32">
        <f>SUM(養成施設データ!AB247)</f>
        <v>0</v>
      </c>
      <c r="U13" s="32">
        <f>SUM(養成施設データ!AC247)</f>
        <v>0</v>
      </c>
      <c r="V13" s="32">
        <f>SUM(養成施設データ!AD247)</f>
        <v>0</v>
      </c>
      <c r="W13" s="32">
        <f>SUM(養成施設データ!AE247)</f>
        <v>0</v>
      </c>
      <c r="X13" s="32">
        <f>SUM(養成施設データ!AF247)</f>
        <v>0</v>
      </c>
      <c r="Y13" s="32">
        <f>SUM(養成施設データ!AG247)</f>
        <v>0</v>
      </c>
      <c r="Z13" s="32">
        <f>SUM(養成施設データ!AH247)</f>
        <v>1</v>
      </c>
      <c r="AA13" s="32">
        <f>SUM(養成施設データ!AI247)</f>
        <v>0</v>
      </c>
      <c r="AB13" s="33">
        <f>SUM(養成施設データ!AJ247)</f>
        <v>0</v>
      </c>
      <c r="AC13" s="12"/>
    </row>
    <row r="14" spans="1:29" ht="20.149999999999999" customHeight="1">
      <c r="A14" s="2"/>
      <c r="B14" s="15" t="s">
        <v>21</v>
      </c>
      <c r="C14" s="27">
        <f>SUM(C8:C13)</f>
        <v>30</v>
      </c>
      <c r="D14" s="27">
        <f>SUM(D8:D13)</f>
        <v>10</v>
      </c>
      <c r="E14" s="27">
        <f t="shared" ref="E14:N14" si="2">SUM(E8:E13)</f>
        <v>0</v>
      </c>
      <c r="F14" s="27">
        <f t="shared" si="2"/>
        <v>19</v>
      </c>
      <c r="G14" s="27">
        <f>SUM(G8:G13)</f>
        <v>1</v>
      </c>
      <c r="H14" s="27">
        <f t="shared" si="2"/>
        <v>0</v>
      </c>
      <c r="I14" s="27">
        <f>SUM(I8:I13)</f>
        <v>0</v>
      </c>
      <c r="J14" s="27">
        <f t="shared" si="2"/>
        <v>0</v>
      </c>
      <c r="K14" s="27">
        <f t="shared" si="2"/>
        <v>6</v>
      </c>
      <c r="L14" s="27">
        <f t="shared" si="2"/>
        <v>23</v>
      </c>
      <c r="M14" s="27">
        <f t="shared" si="2"/>
        <v>1</v>
      </c>
      <c r="N14" s="27">
        <f t="shared" si="2"/>
        <v>0</v>
      </c>
      <c r="O14" s="15"/>
      <c r="P14" s="15" t="s">
        <v>53</v>
      </c>
      <c r="Q14" s="32">
        <f t="shared" si="1"/>
        <v>4</v>
      </c>
      <c r="R14" s="32">
        <f>SUM(養成施設データ!Z252)</f>
        <v>2</v>
      </c>
      <c r="S14" s="32">
        <f>SUM(養成施設データ!AA252)</f>
        <v>0</v>
      </c>
      <c r="T14" s="32">
        <f>SUM(養成施設データ!AB252)</f>
        <v>2</v>
      </c>
      <c r="U14" s="32">
        <f>SUM(養成施設データ!AC252)</f>
        <v>0</v>
      </c>
      <c r="V14" s="32">
        <f>SUM(養成施設データ!AD252)</f>
        <v>0</v>
      </c>
      <c r="W14" s="32">
        <f>SUM(養成施設データ!AE252)</f>
        <v>0</v>
      </c>
      <c r="X14" s="32">
        <f>SUM(養成施設データ!AF252)</f>
        <v>0</v>
      </c>
      <c r="Y14" s="32">
        <f>SUM(養成施設データ!AG252)</f>
        <v>1</v>
      </c>
      <c r="Z14" s="32">
        <f>SUM(養成施設データ!AH252)</f>
        <v>3</v>
      </c>
      <c r="AA14" s="32">
        <f>SUM(養成施設データ!AI252)</f>
        <v>0</v>
      </c>
      <c r="AB14" s="33">
        <f>SUM(養成施設データ!AJ252)</f>
        <v>0</v>
      </c>
      <c r="AC14" s="12"/>
    </row>
    <row r="15" spans="1:29" ht="20.149999999999999" customHeight="1">
      <c r="A15" s="17"/>
      <c r="B15" s="20" t="s">
        <v>28</v>
      </c>
      <c r="C15" s="29">
        <f t="shared" ref="C15:C23" si="3">SUM(D15:J15)</f>
        <v>3</v>
      </c>
      <c r="D15" s="29">
        <f>SUM(養成施設データ!Z66)</f>
        <v>3</v>
      </c>
      <c r="E15" s="29">
        <f>SUM(養成施設データ!AA66)</f>
        <v>0</v>
      </c>
      <c r="F15" s="29">
        <f>SUM(養成施設データ!AB66)</f>
        <v>0</v>
      </c>
      <c r="G15" s="29">
        <f>SUM(養成施設データ!AC66)</f>
        <v>0</v>
      </c>
      <c r="H15" s="29">
        <f>SUM(養成施設データ!AD66)</f>
        <v>0</v>
      </c>
      <c r="I15" s="29">
        <f>SUM(養成施設データ!AE66)</f>
        <v>0</v>
      </c>
      <c r="J15" s="29">
        <f>SUM(養成施設データ!AF66)</f>
        <v>0</v>
      </c>
      <c r="K15" s="29">
        <f>SUM(養成施設データ!AG66)</f>
        <v>0</v>
      </c>
      <c r="L15" s="29">
        <f>SUM(養成施設データ!AH66)</f>
        <v>3</v>
      </c>
      <c r="M15" s="29">
        <f>SUM(養成施設データ!AI66)</f>
        <v>0</v>
      </c>
      <c r="N15" s="29">
        <f>SUM(養成施設データ!AJ66)</f>
        <v>0</v>
      </c>
      <c r="O15" s="15" t="s">
        <v>15</v>
      </c>
      <c r="P15" s="15" t="s">
        <v>54</v>
      </c>
      <c r="Q15" s="32">
        <f t="shared" si="1"/>
        <v>5</v>
      </c>
      <c r="R15" s="32">
        <f>SUM(養成施設データ!Z258)</f>
        <v>2</v>
      </c>
      <c r="S15" s="32">
        <f>SUM(養成施設データ!AA258)</f>
        <v>0</v>
      </c>
      <c r="T15" s="32">
        <f>SUM(養成施設データ!AB258)</f>
        <v>2</v>
      </c>
      <c r="U15" s="32">
        <f>SUM(養成施設データ!AC258)</f>
        <v>0</v>
      </c>
      <c r="V15" s="32">
        <f>SUM(養成施設データ!AD258)</f>
        <v>1</v>
      </c>
      <c r="W15" s="32">
        <f>SUM(養成施設データ!AE258)</f>
        <v>0</v>
      </c>
      <c r="X15" s="32">
        <f>SUM(養成施設データ!AF258)</f>
        <v>0</v>
      </c>
      <c r="Y15" s="32">
        <f>SUM(養成施設データ!AG258)</f>
        <v>1</v>
      </c>
      <c r="Z15" s="32">
        <f>SUM(養成施設データ!AH258)</f>
        <v>4</v>
      </c>
      <c r="AA15" s="32">
        <f>SUM(養成施設データ!AI258)</f>
        <v>0</v>
      </c>
      <c r="AB15" s="33">
        <f>SUM(養成施設データ!AJ258)</f>
        <v>0</v>
      </c>
      <c r="AC15" s="12"/>
    </row>
    <row r="16" spans="1:29" ht="20.149999999999999" customHeight="1">
      <c r="A16" s="2"/>
      <c r="B16" s="15" t="s">
        <v>29</v>
      </c>
      <c r="C16" s="27">
        <f t="shared" si="3"/>
        <v>6</v>
      </c>
      <c r="D16" s="27">
        <f>SUM(養成施設データ!Z73)</f>
        <v>3</v>
      </c>
      <c r="E16" s="27">
        <f>SUM(養成施設データ!AA73)</f>
        <v>0</v>
      </c>
      <c r="F16" s="27">
        <f>SUM(養成施設データ!AB73)</f>
        <v>3</v>
      </c>
      <c r="G16" s="27">
        <f>SUM(養成施設データ!AC73)</f>
        <v>0</v>
      </c>
      <c r="H16" s="27">
        <f>SUM(養成施設データ!AD73)</f>
        <v>0</v>
      </c>
      <c r="I16" s="27">
        <f>SUM(養成施設データ!AE73)</f>
        <v>0</v>
      </c>
      <c r="J16" s="27">
        <f>SUM(養成施設データ!AF73)</f>
        <v>0</v>
      </c>
      <c r="K16" s="27">
        <f>SUM(養成施設データ!AG73)</f>
        <v>1</v>
      </c>
      <c r="L16" s="27">
        <f>SUM(養成施設データ!AH73)</f>
        <v>5</v>
      </c>
      <c r="M16" s="27">
        <f>SUM(養成施設データ!AI73)</f>
        <v>0</v>
      </c>
      <c r="N16" s="27">
        <f>SUM(養成施設データ!AJ73)</f>
        <v>0</v>
      </c>
      <c r="O16" s="15"/>
      <c r="P16" s="15" t="s">
        <v>55</v>
      </c>
      <c r="Q16" s="32">
        <f t="shared" si="1"/>
        <v>5</v>
      </c>
      <c r="R16" s="32">
        <f>SUM(養成施設データ!Z264)</f>
        <v>1</v>
      </c>
      <c r="S16" s="32">
        <f>SUM(養成施設データ!AA264)</f>
        <v>0</v>
      </c>
      <c r="T16" s="32">
        <f>SUM(養成施設データ!AB264)</f>
        <v>4</v>
      </c>
      <c r="U16" s="32">
        <f>SUM(養成施設データ!AC264)</f>
        <v>0</v>
      </c>
      <c r="V16" s="32">
        <f>SUM(養成施設データ!AD264)</f>
        <v>0</v>
      </c>
      <c r="W16" s="32">
        <f>SUM(養成施設データ!AE264)</f>
        <v>0</v>
      </c>
      <c r="X16" s="32">
        <f>SUM(養成施設データ!AF264)</f>
        <v>0</v>
      </c>
      <c r="Y16" s="32">
        <f>SUM(養成施設データ!AG264)</f>
        <v>0</v>
      </c>
      <c r="Z16" s="32">
        <f>SUM(養成施設データ!AH264)</f>
        <v>5</v>
      </c>
      <c r="AA16" s="32">
        <f>SUM(養成施設データ!AI264)</f>
        <v>0</v>
      </c>
      <c r="AB16" s="33">
        <f>SUM(養成施設データ!AJ264)</f>
        <v>0</v>
      </c>
      <c r="AC16" s="12"/>
    </row>
    <row r="17" spans="1:29" ht="20.149999999999999" customHeight="1">
      <c r="A17" s="15" t="s">
        <v>5</v>
      </c>
      <c r="B17" s="15" t="s">
        <v>30</v>
      </c>
      <c r="C17" s="27">
        <f t="shared" si="3"/>
        <v>4</v>
      </c>
      <c r="D17" s="27">
        <f>SUM(養成施設データ!Z78)</f>
        <v>3</v>
      </c>
      <c r="E17" s="27">
        <f>SUM(養成施設データ!AA78)</f>
        <v>0</v>
      </c>
      <c r="F17" s="27">
        <f>SUM(養成施設データ!AB78)</f>
        <v>1</v>
      </c>
      <c r="G17" s="27">
        <f>SUM(養成施設データ!AC78)</f>
        <v>0</v>
      </c>
      <c r="H17" s="27">
        <f>SUM(養成施設データ!AD78)</f>
        <v>0</v>
      </c>
      <c r="I17" s="27">
        <f>SUM(養成施設データ!AE78)</f>
        <v>0</v>
      </c>
      <c r="J17" s="27">
        <f>SUM(養成施設データ!AF78)</f>
        <v>0</v>
      </c>
      <c r="K17" s="27">
        <f>SUM(養成施設データ!AG78)</f>
        <v>0</v>
      </c>
      <c r="L17" s="27">
        <f>SUM(養成施設データ!AH78)</f>
        <v>4</v>
      </c>
      <c r="M17" s="27">
        <f>SUM(養成施設データ!AI78)</f>
        <v>0</v>
      </c>
      <c r="N17" s="27">
        <f>SUM(養成施設データ!AJ78)</f>
        <v>0</v>
      </c>
      <c r="O17" s="15" t="s">
        <v>14</v>
      </c>
      <c r="P17" s="15" t="s">
        <v>56</v>
      </c>
      <c r="Q17" s="32">
        <f t="shared" si="1"/>
        <v>3</v>
      </c>
      <c r="R17" s="32">
        <f>SUM(養成施設データ!Z268)</f>
        <v>2</v>
      </c>
      <c r="S17" s="32">
        <f>SUM(養成施設データ!AA268)</f>
        <v>0</v>
      </c>
      <c r="T17" s="32">
        <f>SUM(養成施設データ!AB268)</f>
        <v>1</v>
      </c>
      <c r="U17" s="32">
        <f>SUM(養成施設データ!AC268)</f>
        <v>0</v>
      </c>
      <c r="V17" s="32">
        <f>SUM(養成施設データ!AD268)</f>
        <v>0</v>
      </c>
      <c r="W17" s="32">
        <f>SUM(養成施設データ!AE268)</f>
        <v>0</v>
      </c>
      <c r="X17" s="32">
        <f>SUM(養成施設データ!AF268)</f>
        <v>0</v>
      </c>
      <c r="Y17" s="32">
        <f>SUM(養成施設データ!AG268)</f>
        <v>1</v>
      </c>
      <c r="Z17" s="32">
        <f>SUM(養成施設データ!AH268)</f>
        <v>2</v>
      </c>
      <c r="AA17" s="32">
        <f>SUM(養成施設データ!AI268)</f>
        <v>0</v>
      </c>
      <c r="AB17" s="33">
        <f>SUM(養成施設データ!AJ268)</f>
        <v>0</v>
      </c>
      <c r="AC17" s="12"/>
    </row>
    <row r="18" spans="1:29" ht="20.149999999999999" customHeight="1">
      <c r="A18" s="15" t="s">
        <v>4</v>
      </c>
      <c r="B18" s="15" t="s">
        <v>31</v>
      </c>
      <c r="C18" s="27">
        <f>SUM(D18:J18)</f>
        <v>10</v>
      </c>
      <c r="D18" s="27">
        <f>SUM(養成施設データ!Z89)</f>
        <v>3</v>
      </c>
      <c r="E18" s="27">
        <f>SUM(養成施設データ!AA89)</f>
        <v>0</v>
      </c>
      <c r="F18" s="27">
        <f>SUM(養成施設データ!AB89)</f>
        <v>6</v>
      </c>
      <c r="G18" s="38" t="s">
        <v>341</v>
      </c>
      <c r="H18" s="27">
        <f>SUM(養成施設データ!AD89)</f>
        <v>1</v>
      </c>
      <c r="I18" s="27">
        <f>SUM(養成施設データ!AE89)</f>
        <v>0</v>
      </c>
      <c r="J18" s="27">
        <f>SUM(養成施設データ!AF89)</f>
        <v>0</v>
      </c>
      <c r="K18" s="27">
        <f>SUM(養成施設データ!AG89)</f>
        <v>3</v>
      </c>
      <c r="L18" s="27">
        <f>SUM(養成施設データ!AH89)</f>
        <v>7</v>
      </c>
      <c r="M18" s="27">
        <f>SUM(養成施設データ!AI89)</f>
        <v>0</v>
      </c>
      <c r="N18" s="27">
        <f>SUM(養成施設データ!AJ89)</f>
        <v>0</v>
      </c>
      <c r="O18" s="15"/>
      <c r="P18" s="15" t="s">
        <v>57</v>
      </c>
      <c r="Q18" s="32">
        <f t="shared" si="1"/>
        <v>3</v>
      </c>
      <c r="R18" s="32">
        <f>SUM(養成施設データ!Z272)</f>
        <v>1</v>
      </c>
      <c r="S18" s="32">
        <f>SUM(養成施設データ!AA272)</f>
        <v>0</v>
      </c>
      <c r="T18" s="32">
        <f>SUM(養成施設データ!AB272)</f>
        <v>2</v>
      </c>
      <c r="U18" s="32">
        <f>SUM(養成施設データ!AC272)</f>
        <v>0</v>
      </c>
      <c r="V18" s="32">
        <f>SUM(養成施設データ!AD272)</f>
        <v>0</v>
      </c>
      <c r="W18" s="32">
        <f>SUM(養成施設データ!AE272)</f>
        <v>0</v>
      </c>
      <c r="X18" s="32">
        <f>SUM(養成施設データ!AF272)</f>
        <v>0</v>
      </c>
      <c r="Y18" s="32">
        <f>SUM(養成施設データ!AG272)</f>
        <v>1</v>
      </c>
      <c r="Z18" s="32">
        <f>SUM(養成施設データ!AH272)</f>
        <v>2</v>
      </c>
      <c r="AA18" s="32">
        <f>SUM(養成施設データ!AI272)</f>
        <v>0</v>
      </c>
      <c r="AB18" s="33">
        <f>SUM(養成施設データ!AJ272)</f>
        <v>0</v>
      </c>
      <c r="AC18" s="12"/>
    </row>
    <row r="19" spans="1:29" ht="20.149999999999999" customHeight="1">
      <c r="A19" s="15" t="s">
        <v>6</v>
      </c>
      <c r="B19" s="15" t="s">
        <v>32</v>
      </c>
      <c r="C19" s="27">
        <f t="shared" si="3"/>
        <v>7</v>
      </c>
      <c r="D19" s="27">
        <f>SUM(養成施設データ!Z97)</f>
        <v>4</v>
      </c>
      <c r="E19" s="27">
        <f>SUM(養成施設データ!AA97)</f>
        <v>0</v>
      </c>
      <c r="F19" s="27">
        <f>SUM(養成施設データ!AB97)</f>
        <v>3</v>
      </c>
      <c r="G19" s="27">
        <f>SUM(養成施設データ!AC97)</f>
        <v>0</v>
      </c>
      <c r="H19" s="27">
        <f>SUM(養成施設データ!AD97)</f>
        <v>0</v>
      </c>
      <c r="I19" s="27">
        <f>SUM(養成施設データ!AE97)</f>
        <v>0</v>
      </c>
      <c r="J19" s="27">
        <f>SUM(養成施設データ!AF97)</f>
        <v>0</v>
      </c>
      <c r="K19" s="27">
        <f>SUM(養成施設データ!AG97)</f>
        <v>2</v>
      </c>
      <c r="L19" s="27">
        <f>SUM(養成施設データ!AH97)</f>
        <v>5</v>
      </c>
      <c r="M19" s="27">
        <f>SUM(養成施設データ!AI97)</f>
        <v>0</v>
      </c>
      <c r="N19" s="27">
        <f>SUM(養成施設データ!AJ97)</f>
        <v>0</v>
      </c>
      <c r="O19" s="15" t="s">
        <v>0</v>
      </c>
      <c r="P19" s="15" t="s">
        <v>58</v>
      </c>
      <c r="Q19" s="32">
        <f t="shared" si="1"/>
        <v>5</v>
      </c>
      <c r="R19" s="32">
        <f>SUM(養成施設データ!Z278)</f>
        <v>2</v>
      </c>
      <c r="S19" s="32">
        <f>SUM(養成施設データ!AA278)</f>
        <v>0</v>
      </c>
      <c r="T19" s="32">
        <f>SUM(養成施設データ!AB278)</f>
        <v>2</v>
      </c>
      <c r="U19" s="32">
        <f>SUM(養成施設データ!AC278)</f>
        <v>0</v>
      </c>
      <c r="V19" s="32">
        <f>SUM(養成施設データ!AD278)</f>
        <v>1</v>
      </c>
      <c r="W19" s="32">
        <f>SUM(養成施設データ!AE278)</f>
        <v>0</v>
      </c>
      <c r="X19" s="32">
        <f>SUM(養成施設データ!AF278)</f>
        <v>0</v>
      </c>
      <c r="Y19" s="32">
        <f>SUM(養成施設データ!AG278)</f>
        <v>0</v>
      </c>
      <c r="Z19" s="32">
        <f>SUM(養成施設データ!AH278)</f>
        <v>5</v>
      </c>
      <c r="AA19" s="32">
        <f>SUM(養成施設データ!AI278)</f>
        <v>0</v>
      </c>
      <c r="AB19" s="33">
        <f>SUM(養成施設データ!AJ278)</f>
        <v>0</v>
      </c>
      <c r="AC19" s="12"/>
    </row>
    <row r="20" spans="1:29" ht="20.149999999999999" customHeight="1">
      <c r="A20" s="15" t="s">
        <v>7</v>
      </c>
      <c r="B20" s="15" t="s">
        <v>33</v>
      </c>
      <c r="C20" s="27">
        <f t="shared" si="3"/>
        <v>7</v>
      </c>
      <c r="D20" s="27">
        <f>SUM(養成施設データ!Z105)</f>
        <v>7</v>
      </c>
      <c r="E20" s="27">
        <f>SUM(養成施設データ!AA105)</f>
        <v>0</v>
      </c>
      <c r="F20" s="27">
        <f>SUM(養成施設データ!AB105)</f>
        <v>0</v>
      </c>
      <c r="G20" s="27">
        <f>SUM(養成施設データ!AC105)</f>
        <v>0</v>
      </c>
      <c r="H20" s="27">
        <f>SUM(養成施設データ!AD105)</f>
        <v>0</v>
      </c>
      <c r="I20" s="27">
        <f>SUM(養成施設データ!AE105)</f>
        <v>0</v>
      </c>
      <c r="J20" s="27">
        <f>SUM(養成施設データ!AF105)</f>
        <v>0</v>
      </c>
      <c r="K20" s="27">
        <f>SUM(養成施設データ!AG105)</f>
        <v>0</v>
      </c>
      <c r="L20" s="27">
        <f>SUM(養成施設データ!AH105)</f>
        <v>7</v>
      </c>
      <c r="M20" s="27">
        <f>SUM(養成施設データ!AI105)</f>
        <v>0</v>
      </c>
      <c r="N20" s="27">
        <f>SUM(養成施設データ!AJ105)</f>
        <v>0</v>
      </c>
      <c r="O20" s="15"/>
      <c r="P20" s="15" t="s">
        <v>59</v>
      </c>
      <c r="Q20" s="32">
        <f t="shared" si="1"/>
        <v>2</v>
      </c>
      <c r="R20" s="32">
        <f>SUM(養成施設データ!Z281)</f>
        <v>2</v>
      </c>
      <c r="S20" s="32">
        <f>SUM(養成施設データ!AA281)</f>
        <v>0</v>
      </c>
      <c r="T20" s="32">
        <f>SUM(養成施設データ!AB281)</f>
        <v>0</v>
      </c>
      <c r="U20" s="32">
        <f>SUM(養成施設データ!AC281)</f>
        <v>0</v>
      </c>
      <c r="V20" s="32">
        <f>SUM(養成施設データ!AD281)</f>
        <v>0</v>
      </c>
      <c r="W20" s="32">
        <f>SUM(養成施設データ!AE281)</f>
        <v>0</v>
      </c>
      <c r="X20" s="32">
        <f>SUM(養成施設データ!AF281)</f>
        <v>0</v>
      </c>
      <c r="Y20" s="32">
        <f>SUM(養成施設データ!AG281)</f>
        <v>0</v>
      </c>
      <c r="Z20" s="32">
        <f>SUM(養成施設データ!AH281)</f>
        <v>2</v>
      </c>
      <c r="AA20" s="32">
        <f>SUM(養成施設データ!AI281)</f>
        <v>0</v>
      </c>
      <c r="AB20" s="33">
        <f>SUM(養成施設データ!AJ281)</f>
        <v>0</v>
      </c>
      <c r="AC20" s="12"/>
    </row>
    <row r="21" spans="1:29" ht="20.149999999999999" customHeight="1">
      <c r="A21" s="15" t="s">
        <v>8</v>
      </c>
      <c r="B21" s="15" t="s">
        <v>34</v>
      </c>
      <c r="C21" s="27">
        <f t="shared" si="3"/>
        <v>7</v>
      </c>
      <c r="D21" s="27">
        <f>SUM(養成施設データ!Z113)</f>
        <v>6</v>
      </c>
      <c r="E21" s="27">
        <f>SUM(養成施設データ!AA113)</f>
        <v>0</v>
      </c>
      <c r="F21" s="27">
        <f>SUM(養成施設データ!AB113)</f>
        <v>1</v>
      </c>
      <c r="G21" s="27">
        <f>SUM(養成施設データ!AC113)</f>
        <v>0</v>
      </c>
      <c r="H21" s="27">
        <f>SUM(養成施設データ!AD113)</f>
        <v>0</v>
      </c>
      <c r="I21" s="27">
        <f>SUM(養成施設データ!AE113)</f>
        <v>0</v>
      </c>
      <c r="J21" s="27">
        <f>SUM(養成施設データ!AF113)</f>
        <v>0</v>
      </c>
      <c r="K21" s="27">
        <f>SUM(養成施設データ!AG113)</f>
        <v>1</v>
      </c>
      <c r="L21" s="27">
        <f>SUM(養成施設データ!AH113)</f>
        <v>6</v>
      </c>
      <c r="M21" s="27">
        <f>SUM(養成施設データ!AI113)</f>
        <v>0</v>
      </c>
      <c r="N21" s="27">
        <f>SUM(養成施設データ!AJ113)</f>
        <v>0</v>
      </c>
      <c r="O21" s="15" t="s">
        <v>1</v>
      </c>
      <c r="P21" s="15" t="s">
        <v>21</v>
      </c>
      <c r="Q21" s="32">
        <f t="shared" ref="Q21:AB21" si="4">SUM(Q6:Q20)</f>
        <v>55</v>
      </c>
      <c r="R21" s="32">
        <f t="shared" si="4"/>
        <v>22</v>
      </c>
      <c r="S21" s="32">
        <f t="shared" si="4"/>
        <v>1</v>
      </c>
      <c r="T21" s="32">
        <f t="shared" si="4"/>
        <v>25</v>
      </c>
      <c r="U21" s="32">
        <f>SUM(U6:U20)</f>
        <v>0</v>
      </c>
      <c r="V21" s="32">
        <f t="shared" si="4"/>
        <v>4</v>
      </c>
      <c r="W21" s="32">
        <f>SUM(W6:W20)</f>
        <v>1</v>
      </c>
      <c r="X21" s="32">
        <f t="shared" si="4"/>
        <v>2</v>
      </c>
      <c r="Y21" s="32">
        <f t="shared" si="4"/>
        <v>9</v>
      </c>
      <c r="Z21" s="32">
        <f t="shared" si="4"/>
        <v>43</v>
      </c>
      <c r="AA21" s="32">
        <f t="shared" si="4"/>
        <v>2</v>
      </c>
      <c r="AB21" s="33">
        <f t="shared" si="4"/>
        <v>1</v>
      </c>
      <c r="AC21" s="12"/>
    </row>
    <row r="22" spans="1:29" ht="20.149999999999999" customHeight="1">
      <c r="A22" s="15" t="s">
        <v>0</v>
      </c>
      <c r="B22" s="15" t="s">
        <v>35</v>
      </c>
      <c r="C22" s="27">
        <f t="shared" si="3"/>
        <v>1</v>
      </c>
      <c r="D22" s="27">
        <f>SUM(養成施設データ!Z115)</f>
        <v>1</v>
      </c>
      <c r="E22" s="27">
        <f>SUM(養成施設データ!AA115)</f>
        <v>0</v>
      </c>
      <c r="F22" s="27">
        <f>SUM(養成施設データ!AB115)</f>
        <v>0</v>
      </c>
      <c r="G22" s="27">
        <f>SUM(養成施設データ!AC115)</f>
        <v>0</v>
      </c>
      <c r="H22" s="27">
        <f>SUM(養成施設データ!AD115)</f>
        <v>0</v>
      </c>
      <c r="I22" s="27">
        <f>SUM(養成施設データ!AE115)</f>
        <v>0</v>
      </c>
      <c r="J22" s="27">
        <f>SUM(養成施設データ!AF115)</f>
        <v>0</v>
      </c>
      <c r="K22" s="27">
        <f>SUM(養成施設データ!AG115)</f>
        <v>0</v>
      </c>
      <c r="L22" s="27">
        <f>SUM(養成施設データ!AH115)</f>
        <v>1</v>
      </c>
      <c r="M22" s="27">
        <f>SUM(養成施設データ!AI115)</f>
        <v>0</v>
      </c>
      <c r="N22" s="27">
        <f>SUM(養成施設データ!AJ115)</f>
        <v>0</v>
      </c>
      <c r="O22" s="17"/>
      <c r="P22" s="20" t="s">
        <v>60</v>
      </c>
      <c r="Q22" s="30">
        <f t="shared" ref="Q22:Q29" si="5">SUM(R22:X22)</f>
        <v>13</v>
      </c>
      <c r="R22" s="30">
        <f>SUM(養成施設データ!Z298)</f>
        <v>5</v>
      </c>
      <c r="S22" s="30">
        <f>SUM(養成施設データ!AA298)</f>
        <v>0</v>
      </c>
      <c r="T22" s="30">
        <f>SUM(養成施設データ!AB298)</f>
        <v>8</v>
      </c>
      <c r="U22" s="30">
        <f>SUM(養成施設データ!AC298)</f>
        <v>0</v>
      </c>
      <c r="V22" s="30">
        <f>SUM(養成施設データ!AD298)</f>
        <v>0</v>
      </c>
      <c r="W22" s="30">
        <f>SUM(養成施設データ!AE298)</f>
        <v>0</v>
      </c>
      <c r="X22" s="30">
        <f>SUM(養成施設データ!AF298)</f>
        <v>0</v>
      </c>
      <c r="Y22" s="30">
        <f>SUM(養成施設データ!AG298)</f>
        <v>2</v>
      </c>
      <c r="Z22" s="30">
        <f>SUM(養成施設データ!AH298)</f>
        <v>10</v>
      </c>
      <c r="AA22" s="30">
        <f>SUM(養成施設データ!AI298)</f>
        <v>0</v>
      </c>
      <c r="AB22" s="31">
        <f>SUM(養成施設データ!AJ298)</f>
        <v>0</v>
      </c>
      <c r="AC22" s="12"/>
    </row>
    <row r="23" spans="1:29" ht="20.149999999999999" customHeight="1">
      <c r="A23" s="15" t="s">
        <v>1</v>
      </c>
      <c r="B23" s="15" t="s">
        <v>36</v>
      </c>
      <c r="C23" s="27">
        <f t="shared" si="3"/>
        <v>3</v>
      </c>
      <c r="D23" s="27">
        <f>SUM(養成施設データ!Z119)</f>
        <v>2</v>
      </c>
      <c r="E23" s="27">
        <f>SUM(養成施設データ!AA119)</f>
        <v>0</v>
      </c>
      <c r="F23" s="27">
        <f>SUM(養成施設データ!AB119)</f>
        <v>1</v>
      </c>
      <c r="G23" s="27">
        <f>SUM(養成施設データ!AC119)</f>
        <v>0</v>
      </c>
      <c r="H23" s="27">
        <f>SUM(養成施設データ!AD119)</f>
        <v>0</v>
      </c>
      <c r="I23" s="27">
        <f>SUM(養成施設データ!AE119)</f>
        <v>0</v>
      </c>
      <c r="J23" s="27">
        <f>SUM(養成施設データ!AF119)</f>
        <v>0</v>
      </c>
      <c r="K23" s="27">
        <f>SUM(養成施設データ!AG119)</f>
        <v>0</v>
      </c>
      <c r="L23" s="27">
        <f>SUM(養成施設データ!AH119)</f>
        <v>3</v>
      </c>
      <c r="M23" s="27">
        <f>SUM(養成施設データ!AI119)</f>
        <v>0</v>
      </c>
      <c r="N23" s="27">
        <f>SUM(養成施設データ!AJ119)</f>
        <v>0</v>
      </c>
      <c r="O23" s="15" t="s">
        <v>16</v>
      </c>
      <c r="P23" s="15" t="s">
        <v>61</v>
      </c>
      <c r="Q23" s="32">
        <f t="shared" si="5"/>
        <v>4</v>
      </c>
      <c r="R23" s="32">
        <f>SUM(養成施設データ!Z303)</f>
        <v>1</v>
      </c>
      <c r="S23" s="32">
        <f>SUM(養成施設データ!AA303)</f>
        <v>0</v>
      </c>
      <c r="T23" s="32">
        <f>SUM(養成施設データ!AB303)</f>
        <v>3</v>
      </c>
      <c r="U23" s="32">
        <f>SUM(養成施設データ!AC303)</f>
        <v>0</v>
      </c>
      <c r="V23" s="32">
        <f>SUM(養成施設データ!AD303)</f>
        <v>0</v>
      </c>
      <c r="W23" s="32">
        <f>SUM(養成施設データ!AE303)</f>
        <v>0</v>
      </c>
      <c r="X23" s="32">
        <f>SUM(養成施設データ!AF303)</f>
        <v>0</v>
      </c>
      <c r="Y23" s="32">
        <f>SUM(養成施設データ!AG303)</f>
        <v>2</v>
      </c>
      <c r="Z23" s="32">
        <f>SUM(養成施設データ!AH303)</f>
        <v>2</v>
      </c>
      <c r="AA23" s="32">
        <f>SUM(養成施設データ!AI303)</f>
        <v>0</v>
      </c>
      <c r="AB23" s="33">
        <f>SUM(養成施設データ!AJ303)</f>
        <v>0</v>
      </c>
      <c r="AC23" s="12"/>
    </row>
    <row r="24" spans="1:29" ht="20.149999999999999" customHeight="1">
      <c r="A24" s="2"/>
      <c r="B24" s="15" t="s">
        <v>21</v>
      </c>
      <c r="C24" s="27">
        <f>SUM(C15:C23)</f>
        <v>48</v>
      </c>
      <c r="D24" s="27">
        <f t="shared" ref="D24:N24" si="6">SUM(D15:D23)</f>
        <v>32</v>
      </c>
      <c r="E24" s="27">
        <f t="shared" si="6"/>
        <v>0</v>
      </c>
      <c r="F24" s="27">
        <f t="shared" si="6"/>
        <v>15</v>
      </c>
      <c r="G24" s="38" t="s">
        <v>342</v>
      </c>
      <c r="H24" s="27">
        <f t="shared" si="6"/>
        <v>1</v>
      </c>
      <c r="I24" s="27">
        <f>SUM(I15:I23)</f>
        <v>0</v>
      </c>
      <c r="J24" s="27">
        <f t="shared" si="6"/>
        <v>0</v>
      </c>
      <c r="K24" s="27">
        <f t="shared" si="6"/>
        <v>7</v>
      </c>
      <c r="L24" s="27">
        <f t="shared" si="6"/>
        <v>41</v>
      </c>
      <c r="M24" s="27">
        <f t="shared" si="6"/>
        <v>0</v>
      </c>
      <c r="N24" s="27">
        <f t="shared" si="6"/>
        <v>0</v>
      </c>
      <c r="O24" s="15"/>
      <c r="P24" s="15" t="s">
        <v>62</v>
      </c>
      <c r="Q24" s="32">
        <f t="shared" si="5"/>
        <v>4</v>
      </c>
      <c r="R24" s="32">
        <f>SUM(養成施設データ!Z309)</f>
        <v>1</v>
      </c>
      <c r="S24" s="32">
        <f>SUM(養成施設データ!AA309)</f>
        <v>0</v>
      </c>
      <c r="T24" s="32">
        <f>SUM(養成施設データ!AB309)</f>
        <v>3</v>
      </c>
      <c r="U24" s="32">
        <f>SUM(養成施設データ!AC309)</f>
        <v>0</v>
      </c>
      <c r="V24" s="32">
        <f>SUM(養成施設データ!AD309)</f>
        <v>0</v>
      </c>
      <c r="W24" s="32">
        <f>SUM(養成施設データ!AE309)</f>
        <v>0</v>
      </c>
      <c r="X24" s="32">
        <f>SUM(養成施設データ!AF309)</f>
        <v>0</v>
      </c>
      <c r="Y24" s="32">
        <f>SUM(養成施設データ!AG309)</f>
        <v>0</v>
      </c>
      <c r="Z24" s="32">
        <f>SUM(養成施設データ!AH309)</f>
        <v>4</v>
      </c>
      <c r="AA24" s="32">
        <f>SUM(養成施設データ!AI309)</f>
        <v>0</v>
      </c>
      <c r="AB24" s="33">
        <f>SUM(養成施設データ!AJ309)</f>
        <v>0</v>
      </c>
      <c r="AC24" s="12"/>
    </row>
    <row r="25" spans="1:29" ht="20.149999999999999" customHeight="1">
      <c r="A25" s="20" t="s">
        <v>4</v>
      </c>
      <c r="B25" s="20" t="s">
        <v>37</v>
      </c>
      <c r="C25" s="29">
        <f>SUM(D25:J25)</f>
        <v>31</v>
      </c>
      <c r="D25" s="29">
        <f>SUM(養成施設データ!Z154)</f>
        <v>26</v>
      </c>
      <c r="E25" s="29">
        <f>SUM(養成施設データ!AA154)</f>
        <v>0</v>
      </c>
      <c r="F25" s="29">
        <f>SUM(養成施設データ!AB154)</f>
        <v>4</v>
      </c>
      <c r="G25" s="29">
        <f>SUM(養成施設データ!AC154)</f>
        <v>0</v>
      </c>
      <c r="H25" s="29">
        <f>SUM(養成施設データ!AD154)</f>
        <v>0</v>
      </c>
      <c r="I25" s="29">
        <f>SUM(養成施設データ!AE154)</f>
        <v>0</v>
      </c>
      <c r="J25" s="29">
        <f>SUM(養成施設データ!AF154)</f>
        <v>1</v>
      </c>
      <c r="K25" s="29">
        <f>SUM(養成施設データ!AG154)</f>
        <v>4</v>
      </c>
      <c r="L25" s="29">
        <f>SUM(養成施設データ!AH154)</f>
        <v>25</v>
      </c>
      <c r="M25" s="29">
        <f>SUM(養成施設データ!AI154)</f>
        <v>1</v>
      </c>
      <c r="N25" s="29">
        <f>SUM(養成施設データ!AJ154)</f>
        <v>1</v>
      </c>
      <c r="O25" s="15" t="s">
        <v>17</v>
      </c>
      <c r="P25" s="15" t="s">
        <v>63</v>
      </c>
      <c r="Q25" s="32">
        <f t="shared" si="5"/>
        <v>5</v>
      </c>
      <c r="R25" s="32">
        <f>SUM(養成施設データ!Z315)</f>
        <v>2</v>
      </c>
      <c r="S25" s="32">
        <f>SUM(養成施設データ!AA315)</f>
        <v>0</v>
      </c>
      <c r="T25" s="32">
        <f>SUM(養成施設データ!AB315)</f>
        <v>3</v>
      </c>
      <c r="U25" s="32">
        <f>SUM(養成施設データ!AC315)</f>
        <v>0</v>
      </c>
      <c r="V25" s="32">
        <f>SUM(養成施設データ!AD315)</f>
        <v>0</v>
      </c>
      <c r="W25" s="32">
        <f>SUM(養成施設データ!AE315)</f>
        <v>0</v>
      </c>
      <c r="X25" s="32">
        <f>SUM(養成施設データ!AF315)</f>
        <v>0</v>
      </c>
      <c r="Y25" s="32">
        <f>SUM(養成施設データ!AG315)</f>
        <v>0</v>
      </c>
      <c r="Z25" s="32">
        <f>SUM(養成施設データ!AH315)</f>
        <v>5</v>
      </c>
      <c r="AA25" s="32">
        <f>SUM(養成施設データ!AI315)</f>
        <v>0</v>
      </c>
      <c r="AB25" s="33">
        <f>SUM(養成施設データ!AJ315)</f>
        <v>0</v>
      </c>
      <c r="AC25" s="12"/>
    </row>
    <row r="26" spans="1:29" ht="20.149999999999999" customHeight="1">
      <c r="A26" s="15" t="s">
        <v>9</v>
      </c>
      <c r="B26" s="15" t="s">
        <v>21</v>
      </c>
      <c r="C26" s="27">
        <f t="shared" ref="C26:N26" si="7">SUM(C25)</f>
        <v>31</v>
      </c>
      <c r="D26" s="27">
        <f t="shared" si="7"/>
        <v>26</v>
      </c>
      <c r="E26" s="27">
        <f t="shared" si="7"/>
        <v>0</v>
      </c>
      <c r="F26" s="27">
        <f t="shared" si="7"/>
        <v>4</v>
      </c>
      <c r="G26" s="27">
        <f>SUM(G25)</f>
        <v>0</v>
      </c>
      <c r="H26" s="27">
        <f t="shared" si="7"/>
        <v>0</v>
      </c>
      <c r="I26" s="27">
        <f>SUM(I25)</f>
        <v>0</v>
      </c>
      <c r="J26" s="27">
        <f t="shared" si="7"/>
        <v>1</v>
      </c>
      <c r="K26" s="27">
        <f t="shared" si="7"/>
        <v>4</v>
      </c>
      <c r="L26" s="27">
        <f t="shared" si="7"/>
        <v>25</v>
      </c>
      <c r="M26" s="27">
        <f t="shared" si="7"/>
        <v>1</v>
      </c>
      <c r="N26" s="27">
        <f t="shared" si="7"/>
        <v>1</v>
      </c>
      <c r="O26" s="15"/>
      <c r="P26" s="15" t="s">
        <v>64</v>
      </c>
      <c r="Q26" s="32">
        <f t="shared" si="5"/>
        <v>7</v>
      </c>
      <c r="R26" s="32">
        <f>SUM(養成施設データ!Z323)</f>
        <v>2</v>
      </c>
      <c r="S26" s="32">
        <f>SUM(養成施設データ!AA323)</f>
        <v>0</v>
      </c>
      <c r="T26" s="32">
        <f>SUM(養成施設データ!AB323)</f>
        <v>5</v>
      </c>
      <c r="U26" s="32">
        <f>SUM(養成施設データ!AC323)</f>
        <v>0</v>
      </c>
      <c r="V26" s="32">
        <f>SUM(養成施設データ!AD323)</f>
        <v>0</v>
      </c>
      <c r="W26" s="32">
        <f>SUM(養成施設データ!AE323)</f>
        <v>0</v>
      </c>
      <c r="X26" s="32">
        <f>SUM(養成施設データ!AF323)</f>
        <v>0</v>
      </c>
      <c r="Y26" s="32">
        <f>SUM(養成施設データ!AG323)</f>
        <v>0</v>
      </c>
      <c r="Z26" s="32">
        <f>SUM(養成施設データ!AH323)</f>
        <v>7</v>
      </c>
      <c r="AA26" s="32">
        <f>SUM(養成施設データ!AI323)</f>
        <v>0</v>
      </c>
      <c r="AB26" s="33">
        <f>SUM(養成施設データ!AJ323)</f>
        <v>0</v>
      </c>
      <c r="AC26" s="12"/>
    </row>
    <row r="27" spans="1:29" ht="20.149999999999999" customHeight="1">
      <c r="A27" s="17"/>
      <c r="B27" s="20" t="s">
        <v>38</v>
      </c>
      <c r="C27" s="29">
        <f t="shared" ref="C27:C33" si="8">SUM(D27:J27)</f>
        <v>3</v>
      </c>
      <c r="D27" s="29">
        <f>SUM(養成施設データ!Z161)</f>
        <v>1</v>
      </c>
      <c r="E27" s="29">
        <f>SUM(養成施設データ!AA161)</f>
        <v>1</v>
      </c>
      <c r="F27" s="29">
        <f>SUM(養成施設データ!AB161)</f>
        <v>1</v>
      </c>
      <c r="G27" s="29">
        <f>SUM(養成施設データ!AC161)</f>
        <v>0</v>
      </c>
      <c r="H27" s="29">
        <f>SUM(養成施設データ!AD161)</f>
        <v>0</v>
      </c>
      <c r="I27" s="29">
        <f>SUM(養成施設データ!AE161)</f>
        <v>0</v>
      </c>
      <c r="J27" s="29">
        <f>SUM(養成施設データ!AF161)</f>
        <v>0</v>
      </c>
      <c r="K27" s="29">
        <f>SUM(養成施設データ!AG161)</f>
        <v>1</v>
      </c>
      <c r="L27" s="29">
        <f>SUM(養成施設データ!AH161)</f>
        <v>2</v>
      </c>
      <c r="M27" s="29">
        <f>SUM(養成施設データ!AI161)</f>
        <v>0</v>
      </c>
      <c r="N27" s="29">
        <f>SUM(養成施設データ!AJ161)</f>
        <v>0</v>
      </c>
      <c r="O27" s="15" t="s">
        <v>0</v>
      </c>
      <c r="P27" s="15" t="s">
        <v>65</v>
      </c>
      <c r="Q27" s="32">
        <f t="shared" si="5"/>
        <v>6</v>
      </c>
      <c r="R27" s="32">
        <f>SUM(養成施設データ!Z330)</f>
        <v>1</v>
      </c>
      <c r="S27" s="32">
        <f>SUM(養成施設データ!AA330)</f>
        <v>0</v>
      </c>
      <c r="T27" s="32">
        <f>SUM(養成施設データ!AB330)</f>
        <v>5</v>
      </c>
      <c r="U27" s="32">
        <f>SUM(養成施設データ!AC330)</f>
        <v>0</v>
      </c>
      <c r="V27" s="32">
        <f>SUM(養成施設データ!AD330)</f>
        <v>0</v>
      </c>
      <c r="W27" s="32">
        <f>SUM(養成施設データ!AE330)</f>
        <v>0</v>
      </c>
      <c r="X27" s="32">
        <f>SUM(養成施設データ!AF330)</f>
        <v>0</v>
      </c>
      <c r="Y27" s="32">
        <f>SUM(養成施設データ!AG330)</f>
        <v>0</v>
      </c>
      <c r="Z27" s="32">
        <f>SUM(養成施設データ!AH330)</f>
        <v>6</v>
      </c>
      <c r="AA27" s="32">
        <f>SUM(養成施設データ!AI330)</f>
        <v>0</v>
      </c>
      <c r="AB27" s="33">
        <f>SUM(養成施設データ!AJ330)</f>
        <v>0</v>
      </c>
      <c r="AC27" s="12" t="s">
        <v>318</v>
      </c>
    </row>
    <row r="28" spans="1:29" ht="20.149999999999999" customHeight="1">
      <c r="A28" s="15" t="s">
        <v>2</v>
      </c>
      <c r="B28" s="15" t="s">
        <v>39</v>
      </c>
      <c r="C28" s="27">
        <f t="shared" si="8"/>
        <v>4</v>
      </c>
      <c r="D28" s="27">
        <f>SUM(養成施設データ!Z166)</f>
        <v>3</v>
      </c>
      <c r="E28" s="27">
        <f>SUM(養成施設データ!AA166)</f>
        <v>0</v>
      </c>
      <c r="F28" s="27">
        <f>SUM(養成施設データ!AB166)</f>
        <v>1</v>
      </c>
      <c r="G28" s="27">
        <f>SUM(養成施設データ!AC166)</f>
        <v>0</v>
      </c>
      <c r="H28" s="27">
        <f>SUM(養成施設データ!AD166)</f>
        <v>0</v>
      </c>
      <c r="I28" s="27">
        <f>SUM(養成施設データ!AE166)</f>
        <v>0</v>
      </c>
      <c r="J28" s="27">
        <f>SUM(養成施設データ!AF166)</f>
        <v>0</v>
      </c>
      <c r="K28" s="27">
        <f>SUM(養成施設データ!AG166)</f>
        <v>0</v>
      </c>
      <c r="L28" s="27">
        <f>SUM(養成施設データ!AH166)</f>
        <v>4</v>
      </c>
      <c r="M28" s="27">
        <f>SUM(養成施設データ!AI166)</f>
        <v>0</v>
      </c>
      <c r="N28" s="27">
        <f>SUM(養成施設データ!AJ166)</f>
        <v>0</v>
      </c>
      <c r="O28" s="15"/>
      <c r="P28" s="15" t="s">
        <v>66</v>
      </c>
      <c r="Q28" s="32">
        <f t="shared" si="5"/>
        <v>5</v>
      </c>
      <c r="R28" s="32">
        <f>SUM(養成施設データ!Z336)</f>
        <v>1</v>
      </c>
      <c r="S28" s="32">
        <f>SUM(養成施設データ!AA336)</f>
        <v>0</v>
      </c>
      <c r="T28" s="32">
        <f>SUM(養成施設データ!AB336)</f>
        <v>4</v>
      </c>
      <c r="U28" s="32">
        <f>SUM(養成施設データ!AC336)</f>
        <v>0</v>
      </c>
      <c r="V28" s="32">
        <f>SUM(養成施設データ!AD336)</f>
        <v>0</v>
      </c>
      <c r="W28" s="32">
        <f>SUM(養成施設データ!AE336)</f>
        <v>0</v>
      </c>
      <c r="X28" s="32">
        <f>SUM(養成施設データ!AF336)</f>
        <v>0</v>
      </c>
      <c r="Y28" s="32">
        <f>SUM(養成施設データ!AG336)</f>
        <v>1</v>
      </c>
      <c r="Z28" s="32">
        <f>SUM(養成施設データ!AH336)</f>
        <v>4</v>
      </c>
      <c r="AA28" s="32">
        <f>SUM(養成施設データ!AI336)</f>
        <v>0</v>
      </c>
      <c r="AB28" s="33">
        <f>SUM(養成施設データ!AJ336)</f>
        <v>0</v>
      </c>
      <c r="AC28" s="12"/>
    </row>
    <row r="29" spans="1:29" ht="20.149999999999999" customHeight="1">
      <c r="A29" s="15" t="s">
        <v>10</v>
      </c>
      <c r="B29" s="15" t="s">
        <v>40</v>
      </c>
      <c r="C29" s="27">
        <f t="shared" si="8"/>
        <v>4</v>
      </c>
      <c r="D29" s="27">
        <f>SUM(養成施設データ!Z171)</f>
        <v>2</v>
      </c>
      <c r="E29" s="27">
        <f>SUM(養成施設データ!AA171)</f>
        <v>0</v>
      </c>
      <c r="F29" s="27">
        <f>SUM(養成施設データ!AB171)</f>
        <v>2</v>
      </c>
      <c r="G29" s="27">
        <f>SUM(養成施設データ!AC171)</f>
        <v>0</v>
      </c>
      <c r="H29" s="27">
        <f>SUM(養成施設データ!AD171)</f>
        <v>0</v>
      </c>
      <c r="I29" s="27">
        <f>SUM(養成施設データ!AE171)</f>
        <v>0</v>
      </c>
      <c r="J29" s="27">
        <f>SUM(養成施設データ!AF171)</f>
        <v>0</v>
      </c>
      <c r="K29" s="27">
        <f>SUM(養成施設データ!AG171)</f>
        <v>1</v>
      </c>
      <c r="L29" s="27">
        <f>SUM(養成施設データ!AH171)</f>
        <v>3</v>
      </c>
      <c r="M29" s="27">
        <f>SUM(養成施設データ!AI171)</f>
        <v>0</v>
      </c>
      <c r="N29" s="27">
        <f>SUM(養成施設データ!AJ171)</f>
        <v>0</v>
      </c>
      <c r="O29" s="15" t="s">
        <v>1</v>
      </c>
      <c r="P29" s="15" t="s">
        <v>67</v>
      </c>
      <c r="Q29" s="32">
        <f t="shared" si="5"/>
        <v>5</v>
      </c>
      <c r="R29" s="32">
        <f>SUM(養成施設データ!Z342)</f>
        <v>3</v>
      </c>
      <c r="S29" s="32">
        <f>SUM(養成施設データ!AA342)</f>
        <v>0</v>
      </c>
      <c r="T29" s="32">
        <f>SUM(養成施設データ!AB342)</f>
        <v>2</v>
      </c>
      <c r="U29" s="32">
        <f>SUM(養成施設データ!AC342)</f>
        <v>0</v>
      </c>
      <c r="V29" s="32">
        <f>SUM(養成施設データ!AD342)</f>
        <v>0</v>
      </c>
      <c r="W29" s="32">
        <f>SUM(養成施設データ!AE342)</f>
        <v>0</v>
      </c>
      <c r="X29" s="32">
        <f>SUM(養成施設データ!AF342)</f>
        <v>0</v>
      </c>
      <c r="Y29" s="32">
        <f>SUM(養成施設データ!AG342)</f>
        <v>2</v>
      </c>
      <c r="Z29" s="32">
        <f>SUM(養成施設データ!AH342)</f>
        <v>3</v>
      </c>
      <c r="AA29" s="32">
        <f>SUM(養成施設データ!AI342)</f>
        <v>0</v>
      </c>
      <c r="AB29" s="33">
        <f>SUM(養成施設データ!AJ342)</f>
        <v>0</v>
      </c>
      <c r="AC29" s="12"/>
    </row>
    <row r="30" spans="1:29" ht="20.149999999999999" customHeight="1">
      <c r="A30" s="15" t="s">
        <v>4</v>
      </c>
      <c r="B30" s="15" t="s">
        <v>41</v>
      </c>
      <c r="C30" s="27">
        <f t="shared" si="8"/>
        <v>4</v>
      </c>
      <c r="D30" s="27">
        <f>SUM(養成施設データ!Z176)</f>
        <v>2</v>
      </c>
      <c r="E30" s="27">
        <f>SUM(養成施設データ!AA176)</f>
        <v>0</v>
      </c>
      <c r="F30" s="27">
        <f>SUM(養成施設データ!AB176)</f>
        <v>2</v>
      </c>
      <c r="G30" s="27">
        <f>SUM(養成施設データ!AC176)</f>
        <v>0</v>
      </c>
      <c r="H30" s="27">
        <f>SUM(養成施設データ!AD176)</f>
        <v>0</v>
      </c>
      <c r="I30" s="27">
        <f>SUM(養成施設データ!AE176)</f>
        <v>0</v>
      </c>
      <c r="J30" s="27">
        <f>SUM(養成施設データ!AF176)</f>
        <v>0</v>
      </c>
      <c r="K30" s="27">
        <f>SUM(養成施設データ!AG176)</f>
        <v>1</v>
      </c>
      <c r="L30" s="27">
        <f>SUM(養成施設データ!AH176)</f>
        <v>3</v>
      </c>
      <c r="M30" s="27">
        <f>SUM(養成施設データ!AI176)</f>
        <v>0</v>
      </c>
      <c r="N30" s="27">
        <f>SUM(養成施設データ!AJ176)</f>
        <v>0</v>
      </c>
      <c r="O30" s="23"/>
      <c r="P30" s="16" t="s">
        <v>21</v>
      </c>
      <c r="Q30" s="34">
        <f>SUM(Q22:Q29)</f>
        <v>49</v>
      </c>
      <c r="R30" s="34">
        <f t="shared" ref="R30:AB30" si="9">SUM(R22:R29)</f>
        <v>16</v>
      </c>
      <c r="S30" s="34">
        <f t="shared" si="9"/>
        <v>0</v>
      </c>
      <c r="T30" s="34">
        <f t="shared" si="9"/>
        <v>33</v>
      </c>
      <c r="U30" s="34">
        <f>SUM(U22:U29)</f>
        <v>0</v>
      </c>
      <c r="V30" s="34">
        <f t="shared" si="9"/>
        <v>0</v>
      </c>
      <c r="W30" s="34">
        <f>SUM(W22:W29)</f>
        <v>0</v>
      </c>
      <c r="X30" s="34">
        <f t="shared" si="9"/>
        <v>0</v>
      </c>
      <c r="Y30" s="34">
        <f t="shared" si="9"/>
        <v>7</v>
      </c>
      <c r="Z30" s="34">
        <f t="shared" si="9"/>
        <v>41</v>
      </c>
      <c r="AA30" s="34">
        <f t="shared" si="9"/>
        <v>0</v>
      </c>
      <c r="AB30" s="35">
        <f t="shared" si="9"/>
        <v>0</v>
      </c>
      <c r="AC30" s="12"/>
    </row>
    <row r="31" spans="1:29" ht="20.149999999999999" customHeight="1">
      <c r="A31" s="15" t="s">
        <v>3</v>
      </c>
      <c r="B31" s="15" t="s">
        <v>42</v>
      </c>
      <c r="C31" s="27">
        <f t="shared" si="8"/>
        <v>8</v>
      </c>
      <c r="D31" s="27">
        <f>SUM(養成施設データ!Z185)</f>
        <v>7</v>
      </c>
      <c r="E31" s="27">
        <f>SUM(養成施設データ!AA185)</f>
        <v>0</v>
      </c>
      <c r="F31" s="27">
        <f>SUM(養成施設データ!AB185)</f>
        <v>1</v>
      </c>
      <c r="G31" s="27">
        <f>SUM(養成施設データ!AC185)</f>
        <v>0</v>
      </c>
      <c r="H31" s="27">
        <f>SUM(養成施設データ!AD185)</f>
        <v>0</v>
      </c>
      <c r="I31" s="27">
        <f>SUM(養成施設データ!AE185)</f>
        <v>0</v>
      </c>
      <c r="J31" s="27">
        <f>SUM(養成施設データ!AF185)</f>
        <v>0</v>
      </c>
      <c r="K31" s="27">
        <f>SUM(養成施設データ!AG185)</f>
        <v>0</v>
      </c>
      <c r="L31" s="27">
        <f>SUM(養成施設データ!AH185)</f>
        <v>7</v>
      </c>
      <c r="M31" s="27">
        <f>SUM(養成施設データ!AI185)</f>
        <v>1</v>
      </c>
      <c r="N31" s="27">
        <f>SUM(養成施設データ!AJ185)</f>
        <v>0</v>
      </c>
      <c r="O31" s="19"/>
      <c r="P31" s="21"/>
      <c r="Q31" s="31"/>
      <c r="R31" s="31"/>
      <c r="S31" s="31"/>
      <c r="T31" s="31"/>
      <c r="U31" s="31"/>
      <c r="V31" s="31"/>
      <c r="W31" s="31"/>
      <c r="X31" s="31"/>
      <c r="Y31" s="36"/>
      <c r="Z31" s="36"/>
      <c r="AA31" s="36"/>
      <c r="AB31" s="36"/>
      <c r="AC31" s="12"/>
    </row>
    <row r="32" spans="1:29" ht="20.149999999999999" customHeight="1">
      <c r="A32" s="15" t="s">
        <v>0</v>
      </c>
      <c r="B32" s="15" t="s">
        <v>43</v>
      </c>
      <c r="C32" s="27">
        <f t="shared" si="8"/>
        <v>16</v>
      </c>
      <c r="D32" s="27">
        <f>SUM(養成施設データ!Z202)</f>
        <v>12</v>
      </c>
      <c r="E32" s="27">
        <f>SUM(養成施設データ!AA202)</f>
        <v>0</v>
      </c>
      <c r="F32" s="27">
        <f>SUM(養成施設データ!AB202)</f>
        <v>3</v>
      </c>
      <c r="G32" s="27">
        <f>SUM(養成施設データ!AC202)</f>
        <v>0</v>
      </c>
      <c r="H32" s="27">
        <f>SUM(養成施設データ!AD202)</f>
        <v>1</v>
      </c>
      <c r="I32" s="27">
        <f>SUM(養成施設データ!AE202)</f>
        <v>0</v>
      </c>
      <c r="J32" s="27">
        <f>SUM(養成施設データ!AF202)</f>
        <v>0</v>
      </c>
      <c r="K32" s="27">
        <f>SUM(養成施設データ!AG202)</f>
        <v>2</v>
      </c>
      <c r="L32" s="27">
        <f>SUM(養成施設データ!AH202)</f>
        <v>14</v>
      </c>
      <c r="M32" s="27">
        <f>SUM(養成施設データ!AI202)</f>
        <v>0</v>
      </c>
      <c r="N32" s="27">
        <f>SUM(養成施設データ!AJ202)</f>
        <v>0</v>
      </c>
      <c r="O32" s="18" t="s">
        <v>317</v>
      </c>
      <c r="P32" s="22"/>
      <c r="Q32" s="33">
        <f>C7+C14+C24+C26+C34+Q21+Q30</f>
        <v>271</v>
      </c>
      <c r="R32" s="33">
        <f>D7+D14+D24+D26+D34+R21+R30</f>
        <v>146</v>
      </c>
      <c r="S32" s="33">
        <f>E7+E14+E24+E26+E34+S21+S30</f>
        <v>2</v>
      </c>
      <c r="T32" s="33">
        <f>F7+F14+F24+F26+F34+T21+T30</f>
        <v>112</v>
      </c>
      <c r="U32" s="33">
        <f>G7+G14+G26+G34+U21+U30</f>
        <v>1</v>
      </c>
      <c r="V32" s="33">
        <f t="shared" ref="V32:AB32" si="10">H7+H14+H24+H26+H34+V21+V30</f>
        <v>6</v>
      </c>
      <c r="W32" s="33">
        <f t="shared" si="10"/>
        <v>1</v>
      </c>
      <c r="X32" s="33">
        <f t="shared" si="10"/>
        <v>3</v>
      </c>
      <c r="Y32" s="33">
        <f t="shared" si="10"/>
        <v>41</v>
      </c>
      <c r="Z32" s="33">
        <f t="shared" si="10"/>
        <v>222</v>
      </c>
      <c r="AA32" s="33">
        <f t="shared" si="10"/>
        <v>5</v>
      </c>
      <c r="AB32" s="33">
        <f t="shared" si="10"/>
        <v>2</v>
      </c>
      <c r="AC32" s="12"/>
    </row>
    <row r="33" spans="1:29" ht="20.149999999999999" customHeight="1">
      <c r="A33" s="15" t="s">
        <v>1</v>
      </c>
      <c r="B33" s="15" t="s">
        <v>44</v>
      </c>
      <c r="C33" s="27">
        <f t="shared" si="8"/>
        <v>4</v>
      </c>
      <c r="D33" s="27">
        <f>SUM(養成施設データ!Z207)</f>
        <v>3</v>
      </c>
      <c r="E33" s="27">
        <f>SUM(養成施設データ!AA207)</f>
        <v>0</v>
      </c>
      <c r="F33" s="27">
        <f>SUM(養成施設データ!AB207)</f>
        <v>1</v>
      </c>
      <c r="G33" s="27">
        <f>SUM(養成施設データ!AC207)</f>
        <v>0</v>
      </c>
      <c r="H33" s="27">
        <f>SUM(養成施設データ!AD207)</f>
        <v>0</v>
      </c>
      <c r="I33" s="27">
        <f>SUM(養成施設データ!AE207)</f>
        <v>0</v>
      </c>
      <c r="J33" s="27">
        <f>SUM(養成施設データ!AF207)</f>
        <v>0</v>
      </c>
      <c r="K33" s="27">
        <f>SUM(養成施設データ!AG207)</f>
        <v>1</v>
      </c>
      <c r="L33" s="27">
        <f>SUM(養成施設データ!AH207)</f>
        <v>3</v>
      </c>
      <c r="M33" s="27">
        <f>SUM(養成施設データ!AI207)</f>
        <v>0</v>
      </c>
      <c r="N33" s="27">
        <f>SUM(養成施設データ!AJ207)</f>
        <v>0</v>
      </c>
      <c r="O33" s="18" t="s">
        <v>19</v>
      </c>
      <c r="P33" s="22"/>
      <c r="Q33" s="41">
        <v>1</v>
      </c>
      <c r="R33" s="42">
        <f>ROUND(R32/$Q32,3)</f>
        <v>0.53900000000000003</v>
      </c>
      <c r="S33" s="42">
        <f>ROUND(S32/$Q32,3)</f>
        <v>7.0000000000000001E-3</v>
      </c>
      <c r="T33" s="42">
        <f>ROUND(T32/$Q32,3)</f>
        <v>0.41299999999999998</v>
      </c>
      <c r="U33" s="42">
        <f>ROUND(U32/$Q32,3)</f>
        <v>4.0000000000000001E-3</v>
      </c>
      <c r="V33" s="42">
        <f>ROUNDDOWN(V32/$Q32,3)</f>
        <v>2.1999999999999999E-2</v>
      </c>
      <c r="W33" s="42">
        <f>ROUND(W32/$Q32,3)</f>
        <v>4.0000000000000001E-3</v>
      </c>
      <c r="X33" s="42">
        <f>ROUND(X32/$Q32,3)</f>
        <v>1.0999999999999999E-2</v>
      </c>
      <c r="Y33" s="42">
        <f>Y32/$Q32</f>
        <v>0.15129151291512916</v>
      </c>
      <c r="Z33" s="42">
        <f>Z32/$Q32</f>
        <v>0.81918819188191883</v>
      </c>
      <c r="AA33" s="42">
        <f>AA32/$Q32</f>
        <v>1.8450184501845018E-2</v>
      </c>
      <c r="AB33" s="42">
        <f>AB32/$Q32</f>
        <v>7.3800738007380072E-3</v>
      </c>
      <c r="AC33" s="43">
        <f>SUM(R33:X33)</f>
        <v>1</v>
      </c>
    </row>
    <row r="34" spans="1:29" ht="20.149999999999999" customHeight="1">
      <c r="A34" s="23"/>
      <c r="B34" s="16" t="s">
        <v>21</v>
      </c>
      <c r="C34" s="28">
        <f t="shared" ref="C34:N34" si="11">SUM(C27:C33)</f>
        <v>43</v>
      </c>
      <c r="D34" s="28">
        <f t="shared" si="11"/>
        <v>30</v>
      </c>
      <c r="E34" s="28">
        <f t="shared" si="11"/>
        <v>1</v>
      </c>
      <c r="F34" s="28">
        <f t="shared" si="11"/>
        <v>11</v>
      </c>
      <c r="G34" s="28">
        <f>SUM(G27:G33)</f>
        <v>0</v>
      </c>
      <c r="H34" s="28">
        <f t="shared" si="11"/>
        <v>1</v>
      </c>
      <c r="I34" s="28">
        <f>SUM(I27:I33)</f>
        <v>0</v>
      </c>
      <c r="J34" s="28">
        <f t="shared" si="11"/>
        <v>0</v>
      </c>
      <c r="K34" s="28">
        <f t="shared" si="11"/>
        <v>6</v>
      </c>
      <c r="L34" s="28">
        <f t="shared" si="11"/>
        <v>36</v>
      </c>
      <c r="M34" s="28">
        <f t="shared" si="11"/>
        <v>1</v>
      </c>
      <c r="N34" s="28">
        <f t="shared" si="11"/>
        <v>0</v>
      </c>
      <c r="O34" s="24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12"/>
    </row>
    <row r="35" spans="1:29">
      <c r="A35" s="37" t="s">
        <v>343</v>
      </c>
      <c r="B35" s="4"/>
      <c r="C35" s="5"/>
      <c r="D35" s="5"/>
      <c r="E35" s="5"/>
      <c r="F35" s="5"/>
      <c r="G35" s="5"/>
      <c r="H35" s="5"/>
      <c r="I35" s="5"/>
      <c r="J35" s="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1"/>
    </row>
    <row r="36" spans="1:29">
      <c r="A36" s="1"/>
      <c r="B36" s="8"/>
      <c r="C36" s="9"/>
      <c r="D36" s="9"/>
      <c r="E36" s="9"/>
      <c r="F36" s="9"/>
      <c r="G36" s="9"/>
      <c r="H36" s="9"/>
      <c r="I36" s="9"/>
      <c r="J36" s="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>
      <c r="A37" s="8"/>
      <c r="B37" s="8"/>
      <c r="C37" s="9"/>
      <c r="D37" s="9"/>
      <c r="E37" s="9"/>
      <c r="F37" s="9"/>
      <c r="G37" s="9"/>
      <c r="H37" s="9"/>
      <c r="I37" s="9"/>
      <c r="J37" s="9"/>
      <c r="K37" s="11"/>
      <c r="L37" s="11"/>
      <c r="M37" s="11"/>
      <c r="N37" s="11"/>
      <c r="O37" s="11"/>
      <c r="P37" s="11"/>
      <c r="Q37" s="11"/>
      <c r="R37" s="40"/>
      <c r="S37" s="39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>
      <c r="A38" s="8"/>
      <c r="B38" s="8"/>
      <c r="C38" s="9"/>
      <c r="D38" s="9"/>
      <c r="E38" s="9"/>
      <c r="F38" s="9"/>
      <c r="G38" s="9"/>
      <c r="H38" s="9"/>
      <c r="I38" s="9"/>
      <c r="J38" s="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>
      <c r="A39" s="8"/>
      <c r="B39" s="8"/>
      <c r="C39" s="9"/>
      <c r="D39" s="9"/>
      <c r="E39" s="9"/>
      <c r="F39" s="9"/>
      <c r="G39" s="9"/>
      <c r="H39" s="9"/>
      <c r="I39" s="9"/>
      <c r="J39" s="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>
      <c r="A40" s="8"/>
      <c r="B40" s="8"/>
      <c r="C40" s="9"/>
      <c r="D40" s="9"/>
      <c r="E40" s="9"/>
      <c r="F40" s="9"/>
      <c r="G40" s="9"/>
      <c r="H40" s="9"/>
      <c r="I40" s="9"/>
      <c r="J40" s="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>
      <c r="A41" s="8"/>
      <c r="B41" s="8"/>
      <c r="C41" s="9"/>
      <c r="D41" s="9"/>
      <c r="E41" s="9"/>
      <c r="F41" s="9"/>
      <c r="G41" s="9"/>
      <c r="H41" s="9"/>
      <c r="I41" s="9"/>
      <c r="J41" s="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>
      <c r="A42" s="8"/>
      <c r="B42" s="8"/>
      <c r="C42" s="9"/>
      <c r="D42" s="9"/>
      <c r="E42" s="9"/>
      <c r="F42" s="9"/>
      <c r="G42" s="9"/>
      <c r="H42" s="9"/>
      <c r="I42" s="9"/>
      <c r="J42" s="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>
      <c r="A43" s="8"/>
      <c r="B43" s="8"/>
      <c r="C43" s="9"/>
      <c r="D43" s="9"/>
      <c r="E43" s="9"/>
      <c r="F43" s="9"/>
      <c r="G43" s="9"/>
      <c r="H43" s="9"/>
      <c r="I43" s="9"/>
      <c r="J43" s="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>
      <c r="A44" s="8"/>
      <c r="B44" s="8"/>
      <c r="C44" s="9"/>
      <c r="D44" s="9"/>
      <c r="E44" s="9"/>
      <c r="F44" s="9"/>
      <c r="G44" s="9"/>
      <c r="H44" s="9"/>
      <c r="I44" s="9"/>
      <c r="J44" s="9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>
      <c r="A45" s="8"/>
      <c r="B45" s="8"/>
      <c r="C45" s="9"/>
      <c r="D45" s="9"/>
      <c r="E45" s="9"/>
      <c r="F45" s="9"/>
      <c r="G45" s="9"/>
      <c r="H45" s="9"/>
      <c r="I45" s="9"/>
      <c r="J45" s="9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>
      <c r="A46" s="8"/>
      <c r="B46" s="8"/>
      <c r="C46" s="9"/>
      <c r="D46" s="9"/>
      <c r="E46" s="9"/>
      <c r="F46" s="9"/>
      <c r="G46" s="9"/>
      <c r="H46" s="9"/>
      <c r="I46" s="9"/>
      <c r="J46" s="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>
      <c r="A47" s="8"/>
      <c r="B47" s="8"/>
      <c r="C47" s="9"/>
      <c r="D47" s="9"/>
      <c r="E47" s="9"/>
      <c r="F47" s="9"/>
      <c r="G47" s="9"/>
      <c r="H47" s="9"/>
      <c r="I47" s="9"/>
      <c r="J47" s="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>
      <c r="A48" s="8"/>
      <c r="B48" s="8"/>
      <c r="C48" s="9"/>
      <c r="D48" s="9"/>
      <c r="E48" s="9"/>
      <c r="F48" s="9"/>
      <c r="G48" s="9"/>
      <c r="H48" s="9"/>
      <c r="I48" s="9"/>
      <c r="J48" s="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>
      <c r="A49" s="8"/>
      <c r="B49" s="8"/>
      <c r="C49" s="9"/>
      <c r="D49" s="9"/>
      <c r="E49" s="9"/>
      <c r="F49" s="9"/>
      <c r="G49" s="9"/>
      <c r="H49" s="9"/>
      <c r="I49" s="9"/>
      <c r="J49" s="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>
      <c r="A50" s="8"/>
      <c r="B50" s="8"/>
      <c r="C50" s="9"/>
      <c r="D50" s="9"/>
      <c r="E50" s="9"/>
      <c r="F50" s="9"/>
      <c r="G50" s="9"/>
      <c r="H50" s="9"/>
      <c r="I50" s="9"/>
      <c r="J50" s="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>
      <c r="A51" s="8"/>
      <c r="B51" s="8"/>
      <c r="C51" s="9"/>
      <c r="D51" s="9"/>
      <c r="E51" s="9"/>
      <c r="F51" s="9"/>
      <c r="G51" s="9"/>
      <c r="H51" s="9"/>
      <c r="I51" s="9"/>
      <c r="J51" s="9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>
      <c r="A52" s="1"/>
      <c r="B52" s="8"/>
      <c r="C52" s="9"/>
      <c r="D52" s="9"/>
      <c r="E52" s="9"/>
      <c r="F52" s="9"/>
      <c r="G52" s="9"/>
      <c r="H52" s="9"/>
      <c r="I52" s="9"/>
      <c r="J52" s="9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>
      <c r="A53" s="8"/>
      <c r="B53" s="8"/>
      <c r="C53" s="9"/>
      <c r="D53" s="9"/>
      <c r="E53" s="9"/>
      <c r="F53" s="9"/>
      <c r="G53" s="9"/>
      <c r="H53" s="9"/>
      <c r="I53" s="9"/>
      <c r="J53" s="9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>
      <c r="A54" s="8"/>
      <c r="B54" s="8"/>
      <c r="C54" s="9"/>
      <c r="D54" s="9"/>
      <c r="E54" s="9"/>
      <c r="F54" s="9"/>
      <c r="G54" s="9"/>
      <c r="H54" s="9"/>
      <c r="I54" s="9"/>
      <c r="J54" s="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>
      <c r="A55" s="8"/>
      <c r="B55" s="8"/>
      <c r="C55" s="9"/>
      <c r="D55" s="9"/>
      <c r="E55" s="9"/>
      <c r="F55" s="9"/>
      <c r="G55" s="9"/>
      <c r="H55" s="9"/>
      <c r="I55" s="9"/>
      <c r="J55" s="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>
      <c r="A56" s="8"/>
      <c r="B56" s="8"/>
      <c r="C56" s="9"/>
      <c r="D56" s="9"/>
      <c r="E56" s="9"/>
      <c r="F56" s="9"/>
      <c r="G56" s="9"/>
      <c r="H56" s="9"/>
      <c r="I56" s="9"/>
      <c r="J56" s="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8"/>
      <c r="B57" s="8"/>
      <c r="C57" s="9"/>
      <c r="D57" s="9"/>
      <c r="E57" s="9"/>
      <c r="F57" s="9"/>
      <c r="G57" s="9"/>
      <c r="H57" s="9"/>
      <c r="I57" s="9"/>
      <c r="J57" s="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8"/>
      <c r="B58" s="8"/>
      <c r="C58" s="9"/>
      <c r="D58" s="9"/>
      <c r="E58" s="9"/>
      <c r="F58" s="9"/>
      <c r="G58" s="9"/>
      <c r="H58" s="9"/>
      <c r="I58" s="9"/>
      <c r="J58" s="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8"/>
      <c r="B59" s="8"/>
      <c r="C59" s="9"/>
      <c r="D59" s="9"/>
      <c r="E59" s="9"/>
      <c r="F59" s="9"/>
      <c r="G59" s="9"/>
      <c r="H59" s="9"/>
      <c r="I59" s="9"/>
      <c r="J59" s="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1"/>
      <c r="B60" s="8"/>
      <c r="C60" s="9"/>
      <c r="D60" s="9"/>
      <c r="E60" s="9"/>
      <c r="F60" s="9"/>
      <c r="G60" s="9"/>
      <c r="H60" s="9"/>
      <c r="I60" s="9"/>
      <c r="J60" s="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>
      <c r="A61" s="7"/>
      <c r="B61" s="7"/>
      <c r="C61" s="9"/>
      <c r="D61" s="9"/>
      <c r="E61" s="9"/>
      <c r="F61" s="9"/>
      <c r="G61" s="9"/>
      <c r="H61" s="9"/>
      <c r="I61" s="9"/>
      <c r="J61" s="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>
      <c r="A62" s="1"/>
      <c r="B62" s="1"/>
      <c r="C62" s="6"/>
      <c r="D62" s="14"/>
      <c r="E62" s="14"/>
      <c r="F62" s="14"/>
      <c r="G62" s="14"/>
      <c r="H62" s="14"/>
      <c r="I62" s="14"/>
      <c r="J62" s="14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</sheetData>
  <mergeCells count="12">
    <mergeCell ref="I4:I5"/>
    <mergeCell ref="W4:W5"/>
    <mergeCell ref="A1:AB1"/>
    <mergeCell ref="Z2:AB2"/>
    <mergeCell ref="X4:X5"/>
    <mergeCell ref="Y4:Y5"/>
    <mergeCell ref="AB4:AB5"/>
    <mergeCell ref="B3:B5"/>
    <mergeCell ref="P3:P5"/>
    <mergeCell ref="J4:J5"/>
    <mergeCell ref="K4:K5"/>
    <mergeCell ref="N4:N5"/>
  </mergeCells>
  <phoneticPr fontId="6"/>
  <pageMargins left="0.78740157480314965" right="0.78740157480314965" top="0.51181102362204722" bottom="0.78740157480314965" header="0" footer="0"/>
  <pageSetup paperSize="9" scale="68" fitToWidth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第１－２表</vt:lpstr>
      <vt:lpstr>養成施設データ</vt:lpstr>
      <vt:lpstr>C</vt:lpstr>
      <vt:lpstr>'C'!Print_Area</vt:lpstr>
      <vt:lpstr>'第１－２表'!Print_Area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2024-08-26T05:11:31Z</cp:lastPrinted>
  <dcterms:created xsi:type="dcterms:W3CDTF">2004-01-16T09:19:03Z</dcterms:created>
  <dcterms:modified xsi:type="dcterms:W3CDTF">2024-09-24T06:27:26Z</dcterms:modified>
</cp:coreProperties>
</file>