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239A66BA-9742-4935-9BCC-C0264989CE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G40" i="2"/>
  <c r="H40" i="2"/>
  <c r="I40" i="2"/>
  <c r="J40" i="2"/>
  <c r="K40" i="2"/>
  <c r="L40" i="2"/>
  <c r="B40" i="2"/>
  <c r="D39" i="2"/>
  <c r="C39" i="2"/>
  <c r="C40" i="1"/>
  <c r="D40" i="1"/>
  <c r="E40" i="1"/>
  <c r="F40" i="1"/>
  <c r="G40" i="1"/>
  <c r="H40" i="1"/>
  <c r="I40" i="1"/>
  <c r="J40" i="1"/>
  <c r="K40" i="1"/>
  <c r="B40" i="1"/>
  <c r="N39" i="1"/>
  <c r="L40" i="1"/>
  <c r="L39" i="1"/>
  <c r="B38" i="2"/>
  <c r="C38" i="2"/>
  <c r="D38" i="2"/>
  <c r="H38" i="2"/>
  <c r="B39" i="2" l="1"/>
  <c r="L38" i="1"/>
  <c r="J37" i="2" l="1"/>
  <c r="D37" i="2"/>
  <c r="L37" i="1"/>
  <c r="D36" i="2"/>
  <c r="B37" i="2" l="1"/>
  <c r="H35" i="2"/>
  <c r="E35" i="2"/>
  <c r="D35" i="2"/>
  <c r="C35" i="2"/>
  <c r="B35" i="2" l="1"/>
  <c r="L35" i="1"/>
  <c r="L36" i="1"/>
  <c r="B36" i="2" l="1"/>
  <c r="D34" i="2"/>
  <c r="C34" i="2"/>
  <c r="L34" i="1"/>
  <c r="L33" i="1"/>
  <c r="B34" i="2" l="1"/>
  <c r="C33" i="2"/>
  <c r="D33" i="2"/>
  <c r="B32" i="2" l="1"/>
  <c r="L32" i="1"/>
  <c r="B33" i="2" l="1"/>
  <c r="B31" i="2"/>
  <c r="E41" i="2" l="1"/>
  <c r="L5" i="1" l="1"/>
  <c r="L31" i="1"/>
  <c r="L30" i="1"/>
  <c r="L14" i="1"/>
  <c r="K41" i="2" l="1"/>
  <c r="G41" i="2"/>
  <c r="B30" i="2"/>
  <c r="C29" i="2"/>
  <c r="D28" i="2"/>
  <c r="B27" i="2"/>
  <c r="B26" i="2"/>
  <c r="B25" i="2"/>
  <c r="B24" i="2"/>
  <c r="I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L29" i="1"/>
  <c r="L28" i="1"/>
  <c r="L27" i="1"/>
  <c r="L26" i="1"/>
  <c r="L25" i="1"/>
  <c r="L24" i="1"/>
  <c r="L23" i="1"/>
  <c r="L22" i="1"/>
  <c r="L21" i="1"/>
  <c r="L20" i="1"/>
  <c r="L17" i="1"/>
  <c r="L16" i="1"/>
  <c r="L15" i="1"/>
  <c r="L13" i="1"/>
  <c r="L12" i="1"/>
  <c r="L11" i="1"/>
  <c r="L10" i="1"/>
  <c r="M10" i="1" s="1"/>
  <c r="L9" i="1"/>
  <c r="L8" i="1"/>
  <c r="L7" i="1"/>
  <c r="M7" i="1" s="1"/>
  <c r="L6" i="1"/>
  <c r="M6" i="1" s="1"/>
  <c r="B29" i="2" l="1"/>
  <c r="I41" i="2"/>
  <c r="B28" i="2"/>
  <c r="B23" i="2"/>
  <c r="M5" i="1"/>
  <c r="M40" i="1" s="1"/>
  <c r="C41" i="2" l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l="1"/>
  <c r="N35" i="1" s="1"/>
  <c r="N36" i="1" s="1"/>
  <c r="N37" i="1" s="1"/>
  <c r="N38" i="1" s="1"/>
</calcChain>
</file>

<file path=xl/sharedStrings.xml><?xml version="1.0" encoding="utf-8"?>
<sst xmlns="http://schemas.openxmlformats.org/spreadsheetml/2006/main" count="51" uniqueCount="30">
  <si>
    <t>設置数</t>
  </si>
  <si>
    <t>廃止数</t>
  </si>
  <si>
    <t>学校数</t>
  </si>
  <si>
    <t>合計</t>
  </si>
  <si>
    <t>年度</t>
    <rPh sb="0" eb="2">
      <t>ネンド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</si>
  <si>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</si>
  <si>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専門課程
２年制</t>
    <phoneticPr fontId="2"/>
  </si>
  <si>
    <t>高等課程
３年制</t>
    <phoneticPr fontId="2"/>
  </si>
  <si>
    <t>高等課程
２年制</t>
    <phoneticPr fontId="2"/>
  </si>
  <si>
    <t>その他  
一般・各種</t>
    <phoneticPr fontId="2"/>
  </si>
  <si>
    <t>課程数
合計</t>
    <rPh sb="4" eb="6">
      <t>ゴウケイ</t>
    </rPh>
    <phoneticPr fontId="2"/>
  </si>
  <si>
    <t>導入校数
累計</t>
    <rPh sb="0" eb="2">
      <t>ドウニュウ</t>
    </rPh>
    <rPh sb="2" eb="3">
      <t>コウ</t>
    </rPh>
    <rPh sb="3" eb="4">
      <t>スウ</t>
    </rPh>
    <rPh sb="5" eb="7">
      <t>ルイケイ</t>
    </rPh>
    <phoneticPr fontId="2"/>
  </si>
  <si>
    <t>注) 1 入学定員の増減による異動の課程数は除く。</t>
    <rPh sb="0" eb="1">
      <t>チュウ</t>
    </rPh>
    <phoneticPr fontId="1"/>
  </si>
  <si>
    <t>　　2 (　)はマイナスの数値を表す。</t>
    <rPh sb="13" eb="15">
      <t>スウチ</t>
    </rPh>
    <rPh sb="16" eb="17">
      <t>アラワ</t>
    </rPh>
    <phoneticPr fontId="1"/>
  </si>
  <si>
    <t>定員数</t>
  </si>
  <si>
    <t>定員増</t>
  </si>
  <si>
    <t>定員減</t>
  </si>
  <si>
    <t>課程別合計</t>
  </si>
  <si>
    <t>専門課程
２年制</t>
    <phoneticPr fontId="2"/>
  </si>
  <si>
    <t>高等課程
３年制</t>
    <phoneticPr fontId="2"/>
  </si>
  <si>
    <t>高等課程
２年制</t>
    <phoneticPr fontId="2"/>
  </si>
  <si>
    <t>その他
一般・各種</t>
    <phoneticPr fontId="2"/>
  </si>
  <si>
    <t>専門課程
３年制</t>
    <phoneticPr fontId="2"/>
  </si>
  <si>
    <t>注) (　)はマイナスの数値を表す。</t>
    <rPh sb="0" eb="1">
      <t>チュウ</t>
    </rPh>
    <rPh sb="12" eb="14">
      <t>スウチ</t>
    </rPh>
    <rPh sb="15" eb="16">
      <t>アラワ</t>
    </rPh>
    <phoneticPr fontId="1"/>
  </si>
  <si>
    <t>第１－８表　年度別専門課程２年制等養成教育制度(課程別)導入状況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</si>
  <si>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第１－９表　年度別専門課程２年制等養成教育制度(課程別)入学定員状況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</si>
  <si>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専門課程
３年制</t>
    <phoneticPr fontId="2"/>
  </si>
  <si>
    <t>令和2</t>
    <rPh sb="0" eb="1">
      <t>レイ</t>
    </rPh>
    <rPh sb="1" eb="2">
      <t>ワ</t>
    </rPh>
    <phoneticPr fontId="1"/>
  </si>
  <si>
    <t>平成２年度～令和６年度</t>
    <rPh sb="6" eb="7">
      <t>レイ</t>
    </rPh>
    <rPh sb="7" eb="8">
      <t>ワ</t>
    </rPh>
    <phoneticPr fontId="2"/>
  </si>
  <si>
    <t>平成２年度～令和６年度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</si>
</sst>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</font>
    <font>
      <b/>
      <sz val="14"/>
      <name val="ＭＳ ゴシック"/>
      <family val="3"/>
      <charset val="128"/>
    </font>
    <font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distributed" vertical="center" justifyLastLine="1"/>
    </xf>
    <xf numFmtId="177" fontId="5" fillId="0" borderId="0" xfId="0" applyNumberFormat="1" applyFont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justifyLastLine="1"/>
    </xf>
    <xf numFmtId="3" fontId="5" fillId="2" borderId="1" xfId="0" applyNumberFormat="1" applyFont="1" applyFill="1" applyBorder="1" applyAlignment="1">
      <alignment horizontal="distributed" vertical="center" justifyLastLine="1"/>
    </xf>
    <xf numFmtId="3" fontId="5" fillId="2" borderId="4" xfId="0" applyNumberFormat="1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7" fillId="2" borderId="20" xfId="0" applyFont="1" applyFill="1" applyBorder="1" applyAlignment="1">
      <alignment horizontal="center" vertical="center" wrapText="1" justifyLastLine="1"/>
    </xf>
    <xf numFmtId="0" fontId="7" fillId="2" borderId="15" xfId="0" applyFont="1" applyFill="1" applyBorder="1" applyAlignment="1">
      <alignment horizontal="center" vertical="center" wrapText="1" justifyLastLine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center" vertical="center" wrapText="1" justifyLastLine="1"/>
    </xf>
    <xf numFmtId="0" fontId="5" fillId="2" borderId="17" xfId="0" applyFont="1" applyFill="1" applyBorder="1" applyAlignment="1">
      <alignment horizontal="center" vertical="center" wrapText="1" justifyLastLine="1"/>
    </xf>
    <xf numFmtId="0" fontId="6" fillId="0" borderId="0" xfId="0" applyFont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justifyLastLine="1"/>
    </xf>
    <xf numFmtId="0" fontId="5" fillId="2" borderId="25" xfId="0" applyFont="1" applyFill="1" applyBorder="1" applyAlignment="1">
      <alignment horizontal="center" vertical="center" justifyLastLine="1"/>
    </xf>
    <xf numFmtId="3" fontId="5" fillId="2" borderId="16" xfId="0" applyNumberFormat="1" applyFont="1" applyFill="1" applyBorder="1" applyAlignment="1">
      <alignment horizontal="center" vertical="center" wrapText="1" justifyLastLine="1"/>
    </xf>
    <xf numFmtId="3" fontId="5" fillId="2" borderId="17" xfId="0" applyNumberFormat="1" applyFont="1" applyFill="1" applyBorder="1" applyAlignment="1">
      <alignment horizontal="center" vertical="center" wrapText="1" justifyLastLine="1"/>
    </xf>
    <xf numFmtId="0" fontId="5" fillId="2" borderId="26" xfId="0" applyFont="1" applyFill="1" applyBorder="1" applyAlignment="1">
      <alignment horizontal="center" vertical="center" wrapText="1" justifyLastLine="1"/>
    </xf>
    <xf numFmtId="3" fontId="5" fillId="0" borderId="27" xfId="0" applyNumberFormat="1" applyFont="1" applyBorder="1" applyAlignment="1">
      <alignment horizontal="center" vertical="center" justifyLastLine="1"/>
    </xf>
    <xf numFmtId="3" fontId="5" fillId="0" borderId="22" xfId="0" applyNumberFormat="1" applyFont="1" applyBorder="1" applyAlignment="1">
      <alignment horizontal="center" vertical="center" justifyLastLine="1"/>
    </xf>
    <xf numFmtId="177" fontId="5" fillId="0" borderId="21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N1"/>
    </sheetView>
  </sheetViews>
  <sheetFormatPr defaultColWidth="6.90625" defaultRowHeight="18.75" customHeight="1" x14ac:dyDescent="0.2"/>
  <cols>
    <col min="1" max="12" width="6.90625" style="1"/>
    <col min="13" max="13" width="6.90625" style="1" hidden="1" customWidth="1"/>
    <col min="14" max="16384" width="6.90625" style="1"/>
  </cols>
  <sheetData>
    <row r="1" spans="1:14" ht="27.75" customHeight="1" x14ac:dyDescent="0.2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customHeight="1" x14ac:dyDescent="0.2">
      <c r="A2" s="4"/>
      <c r="B2" s="4"/>
      <c r="C2" s="4"/>
      <c r="D2" s="4"/>
      <c r="E2" s="4"/>
      <c r="F2" s="4"/>
      <c r="H2" s="4"/>
      <c r="I2" s="4"/>
      <c r="J2" s="27"/>
      <c r="K2" s="27"/>
      <c r="L2" s="27"/>
      <c r="M2" s="27"/>
      <c r="N2" s="27" t="s">
        <v>29</v>
      </c>
    </row>
    <row r="3" spans="1:14" ht="27.75" customHeight="1" x14ac:dyDescent="0.2">
      <c r="A3" s="41" t="s">
        <v>4</v>
      </c>
      <c r="B3" s="43" t="s">
        <v>6</v>
      </c>
      <c r="C3" s="44"/>
      <c r="D3" s="39" t="s">
        <v>26</v>
      </c>
      <c r="E3" s="40"/>
      <c r="F3" s="43" t="s">
        <v>8</v>
      </c>
      <c r="G3" s="44"/>
      <c r="H3" s="43" t="s">
        <v>7</v>
      </c>
      <c r="I3" s="44"/>
      <c r="J3" s="43" t="s">
        <v>9</v>
      </c>
      <c r="K3" s="44"/>
      <c r="L3" s="35" t="s">
        <v>10</v>
      </c>
      <c r="M3" s="25"/>
      <c r="N3" s="37" t="s">
        <v>11</v>
      </c>
    </row>
    <row r="4" spans="1:14" ht="22.5" customHeight="1" x14ac:dyDescent="0.2">
      <c r="A4" s="42"/>
      <c r="B4" s="6" t="s">
        <v>0</v>
      </c>
      <c r="C4" s="6" t="s">
        <v>1</v>
      </c>
      <c r="D4" s="6" t="s">
        <v>0</v>
      </c>
      <c r="E4" s="6" t="s">
        <v>1</v>
      </c>
      <c r="F4" s="6" t="s">
        <v>0</v>
      </c>
      <c r="G4" s="6" t="s">
        <v>1</v>
      </c>
      <c r="H4" s="6" t="s">
        <v>0</v>
      </c>
      <c r="I4" s="6" t="s">
        <v>1</v>
      </c>
      <c r="J4" s="6" t="s">
        <v>0</v>
      </c>
      <c r="K4" s="6" t="s">
        <v>1</v>
      </c>
      <c r="L4" s="36"/>
      <c r="M4" s="6" t="s">
        <v>2</v>
      </c>
      <c r="N4" s="38"/>
    </row>
    <row r="5" spans="1:14" ht="18.5" customHeight="1" x14ac:dyDescent="0.2">
      <c r="A5" s="7">
        <v>2</v>
      </c>
      <c r="B5" s="8">
        <v>11</v>
      </c>
      <c r="C5" s="8">
        <v>0</v>
      </c>
      <c r="D5" s="8">
        <v>0</v>
      </c>
      <c r="E5" s="8">
        <v>0</v>
      </c>
      <c r="F5" s="8">
        <v>3</v>
      </c>
      <c r="G5" s="8">
        <v>0</v>
      </c>
      <c r="H5" s="8">
        <v>13</v>
      </c>
      <c r="I5" s="8">
        <v>0</v>
      </c>
      <c r="J5" s="8">
        <v>0</v>
      </c>
      <c r="K5" s="8">
        <v>0</v>
      </c>
      <c r="L5" s="8">
        <f t="shared" ref="L5:L17" si="0">(B5+H5+F5+J5)-(C5+I5+G5+K5)</f>
        <v>27</v>
      </c>
      <c r="M5" s="8">
        <f>SUM(L5-1)</f>
        <v>26</v>
      </c>
      <c r="N5" s="9">
        <f>M5</f>
        <v>26</v>
      </c>
    </row>
    <row r="6" spans="1:14" ht="18.5" customHeight="1" x14ac:dyDescent="0.2">
      <c r="A6" s="10">
        <v>3</v>
      </c>
      <c r="B6" s="11">
        <v>8</v>
      </c>
      <c r="C6" s="11">
        <v>0</v>
      </c>
      <c r="D6" s="11">
        <v>0</v>
      </c>
      <c r="E6" s="11">
        <v>0</v>
      </c>
      <c r="F6" s="11">
        <v>2</v>
      </c>
      <c r="G6" s="11">
        <v>0</v>
      </c>
      <c r="H6" s="11">
        <v>5</v>
      </c>
      <c r="I6" s="11">
        <v>0</v>
      </c>
      <c r="J6" s="11">
        <v>2</v>
      </c>
      <c r="K6" s="11">
        <v>0</v>
      </c>
      <c r="L6" s="11">
        <f t="shared" si="0"/>
        <v>17</v>
      </c>
      <c r="M6" s="11">
        <f>SUM(L6-1)</f>
        <v>16</v>
      </c>
      <c r="N6" s="12">
        <f>SUM(N5,M6)</f>
        <v>42</v>
      </c>
    </row>
    <row r="7" spans="1:14" ht="18.5" customHeight="1" x14ac:dyDescent="0.2">
      <c r="A7" s="10">
        <v>4</v>
      </c>
      <c r="B7" s="11">
        <v>3</v>
      </c>
      <c r="C7" s="11">
        <v>1</v>
      </c>
      <c r="D7" s="11">
        <v>0</v>
      </c>
      <c r="E7" s="11">
        <v>0</v>
      </c>
      <c r="F7" s="11">
        <v>1</v>
      </c>
      <c r="G7" s="11">
        <v>0</v>
      </c>
      <c r="H7" s="11">
        <v>4</v>
      </c>
      <c r="I7" s="11">
        <v>1</v>
      </c>
      <c r="J7" s="11">
        <v>0</v>
      </c>
      <c r="K7" s="11">
        <v>0</v>
      </c>
      <c r="L7" s="11">
        <f t="shared" si="0"/>
        <v>6</v>
      </c>
      <c r="M7" s="11">
        <f>SUM(L7-3)</f>
        <v>3</v>
      </c>
      <c r="N7" s="12">
        <f t="shared" ref="N7:N36" si="1">SUM(N6,M7)</f>
        <v>45</v>
      </c>
    </row>
    <row r="8" spans="1:14" ht="18.5" customHeight="1" x14ac:dyDescent="0.2">
      <c r="A8" s="10">
        <v>5</v>
      </c>
      <c r="B8" s="11">
        <v>10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3</v>
      </c>
      <c r="I8" s="11">
        <v>0</v>
      </c>
      <c r="J8" s="11">
        <v>0</v>
      </c>
      <c r="K8" s="11">
        <v>1</v>
      </c>
      <c r="L8" s="11">
        <f t="shared" si="0"/>
        <v>10</v>
      </c>
      <c r="M8" s="11">
        <v>9</v>
      </c>
      <c r="N8" s="12">
        <f t="shared" si="1"/>
        <v>54</v>
      </c>
    </row>
    <row r="9" spans="1:14" ht="18.5" customHeight="1" x14ac:dyDescent="0.2">
      <c r="A9" s="10">
        <v>6</v>
      </c>
      <c r="B9" s="11">
        <v>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v>0</v>
      </c>
      <c r="K9" s="11">
        <v>0</v>
      </c>
      <c r="L9" s="11">
        <f t="shared" si="0"/>
        <v>5</v>
      </c>
      <c r="M9" s="11">
        <v>5</v>
      </c>
      <c r="N9" s="12">
        <f t="shared" si="1"/>
        <v>59</v>
      </c>
    </row>
    <row r="10" spans="1:14" ht="18.5" customHeight="1" x14ac:dyDescent="0.2">
      <c r="A10" s="10">
        <v>7</v>
      </c>
      <c r="B10" s="11">
        <v>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7</v>
      </c>
      <c r="M10" s="11">
        <f>SUM(L10)</f>
        <v>7</v>
      </c>
      <c r="N10" s="12">
        <f t="shared" si="1"/>
        <v>66</v>
      </c>
    </row>
    <row r="11" spans="1:14" ht="18.5" customHeight="1" x14ac:dyDescent="0.2">
      <c r="A11" s="10">
        <v>8</v>
      </c>
      <c r="B11" s="11">
        <v>10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2</v>
      </c>
      <c r="J11" s="11">
        <v>0</v>
      </c>
      <c r="K11" s="11">
        <v>0</v>
      </c>
      <c r="L11" s="11">
        <f t="shared" si="0"/>
        <v>8</v>
      </c>
      <c r="M11" s="11">
        <v>8</v>
      </c>
      <c r="N11" s="12">
        <f t="shared" si="1"/>
        <v>74</v>
      </c>
    </row>
    <row r="12" spans="1:14" ht="18.5" customHeight="1" x14ac:dyDescent="0.2">
      <c r="A12" s="10">
        <v>9</v>
      </c>
      <c r="B12" s="11">
        <v>6</v>
      </c>
      <c r="C12" s="11">
        <v>0</v>
      </c>
      <c r="D12" s="11">
        <v>0</v>
      </c>
      <c r="E12" s="11">
        <v>0</v>
      </c>
      <c r="F12" s="11">
        <v>0</v>
      </c>
      <c r="G12" s="11">
        <v>1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5</v>
      </c>
      <c r="M12" s="11">
        <v>5</v>
      </c>
      <c r="N12" s="12">
        <f t="shared" si="1"/>
        <v>79</v>
      </c>
    </row>
    <row r="13" spans="1:14" ht="18.5" customHeight="1" x14ac:dyDescent="0.2">
      <c r="A13" s="10">
        <v>10</v>
      </c>
      <c r="B13" s="11">
        <v>3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2</v>
      </c>
      <c r="M13" s="11">
        <v>0</v>
      </c>
      <c r="N13" s="12">
        <f t="shared" si="1"/>
        <v>79</v>
      </c>
    </row>
    <row r="14" spans="1:14" ht="18.5" customHeight="1" x14ac:dyDescent="0.2">
      <c r="A14" s="10">
        <v>11</v>
      </c>
      <c r="B14" s="11">
        <v>4</v>
      </c>
      <c r="C14" s="11">
        <v>1</v>
      </c>
      <c r="D14" s="11">
        <v>0</v>
      </c>
      <c r="E14" s="11">
        <v>0</v>
      </c>
      <c r="F14" s="11">
        <v>0</v>
      </c>
      <c r="G14" s="11">
        <v>0</v>
      </c>
      <c r="H14" s="11">
        <v>1</v>
      </c>
      <c r="I14" s="11">
        <v>1</v>
      </c>
      <c r="J14" s="11">
        <v>0</v>
      </c>
      <c r="K14" s="11">
        <v>0</v>
      </c>
      <c r="L14" s="11">
        <f t="shared" si="0"/>
        <v>3</v>
      </c>
      <c r="M14" s="11">
        <v>3</v>
      </c>
      <c r="N14" s="12">
        <f t="shared" si="1"/>
        <v>82</v>
      </c>
    </row>
    <row r="15" spans="1:14" ht="18.5" customHeight="1" x14ac:dyDescent="0.2">
      <c r="A15" s="10">
        <v>12</v>
      </c>
      <c r="B15" s="11">
        <v>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f t="shared" si="0"/>
        <v>4</v>
      </c>
      <c r="M15" s="11">
        <v>4</v>
      </c>
      <c r="N15" s="12">
        <f t="shared" si="1"/>
        <v>86</v>
      </c>
    </row>
    <row r="16" spans="1:14" ht="18.5" customHeight="1" x14ac:dyDescent="0.2">
      <c r="A16" s="10">
        <v>13</v>
      </c>
      <c r="B16" s="11">
        <v>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f t="shared" si="0"/>
        <v>5</v>
      </c>
      <c r="M16" s="11">
        <v>5</v>
      </c>
      <c r="N16" s="12">
        <f t="shared" si="1"/>
        <v>91</v>
      </c>
    </row>
    <row r="17" spans="1:14" ht="18.5" customHeight="1" x14ac:dyDescent="0.2">
      <c r="A17" s="10">
        <v>14</v>
      </c>
      <c r="B17" s="11">
        <v>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1">
        <v>0</v>
      </c>
      <c r="K17" s="11">
        <v>0</v>
      </c>
      <c r="L17" s="11">
        <f t="shared" si="0"/>
        <v>3</v>
      </c>
      <c r="M17" s="11">
        <v>3</v>
      </c>
      <c r="N17" s="12">
        <f t="shared" si="1"/>
        <v>94</v>
      </c>
    </row>
    <row r="18" spans="1:14" ht="18.5" customHeight="1" x14ac:dyDescent="0.2">
      <c r="A18" s="10">
        <v>15</v>
      </c>
      <c r="B18" s="11">
        <v>3</v>
      </c>
      <c r="C18" s="11">
        <v>2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1</v>
      </c>
      <c r="J18" s="11">
        <v>0</v>
      </c>
      <c r="K18" s="11">
        <v>0</v>
      </c>
      <c r="L18" s="11">
        <v>1</v>
      </c>
      <c r="M18" s="11">
        <v>0</v>
      </c>
      <c r="N18" s="12">
        <f t="shared" si="1"/>
        <v>94</v>
      </c>
    </row>
    <row r="19" spans="1:14" ht="18.5" customHeight="1" x14ac:dyDescent="0.2">
      <c r="A19" s="10">
        <v>16</v>
      </c>
      <c r="B19" s="11">
        <v>3</v>
      </c>
      <c r="C19" s="11">
        <v>1</v>
      </c>
      <c r="D19" s="11">
        <v>0</v>
      </c>
      <c r="E19" s="11">
        <v>0</v>
      </c>
      <c r="F19" s="11">
        <v>0</v>
      </c>
      <c r="G19" s="11">
        <v>0</v>
      </c>
      <c r="H19" s="11">
        <v>2</v>
      </c>
      <c r="I19" s="11">
        <v>0</v>
      </c>
      <c r="J19" s="11">
        <v>0</v>
      </c>
      <c r="K19" s="11">
        <v>0</v>
      </c>
      <c r="L19" s="11">
        <v>4</v>
      </c>
      <c r="M19" s="11">
        <v>3</v>
      </c>
      <c r="N19" s="12">
        <f t="shared" si="1"/>
        <v>97</v>
      </c>
    </row>
    <row r="20" spans="1:14" ht="18.5" customHeight="1" x14ac:dyDescent="0.2">
      <c r="A20" s="10">
        <v>17</v>
      </c>
      <c r="B20" s="11">
        <v>4</v>
      </c>
      <c r="C20" s="11">
        <v>0</v>
      </c>
      <c r="D20" s="11">
        <v>0</v>
      </c>
      <c r="E20" s="11">
        <v>0</v>
      </c>
      <c r="F20" s="11">
        <v>2</v>
      </c>
      <c r="G20" s="11">
        <v>0</v>
      </c>
      <c r="H20" s="11">
        <v>0</v>
      </c>
      <c r="I20" s="11">
        <v>1</v>
      </c>
      <c r="J20" s="11">
        <v>0</v>
      </c>
      <c r="K20" s="11">
        <v>0</v>
      </c>
      <c r="L20" s="11">
        <f t="shared" ref="L20:L30" si="2">(B20+H20+F20+J20)-(C20+I20+G20+K20)</f>
        <v>5</v>
      </c>
      <c r="M20" s="11">
        <v>5</v>
      </c>
      <c r="N20" s="12">
        <f t="shared" si="1"/>
        <v>102</v>
      </c>
    </row>
    <row r="21" spans="1:14" ht="18.5" customHeight="1" x14ac:dyDescent="0.2">
      <c r="A21" s="10">
        <v>18</v>
      </c>
      <c r="B21" s="11">
        <v>4</v>
      </c>
      <c r="C21" s="11">
        <v>2</v>
      </c>
      <c r="D21" s="11">
        <v>0</v>
      </c>
      <c r="E21" s="11">
        <v>0</v>
      </c>
      <c r="F21" s="11">
        <v>0</v>
      </c>
      <c r="G21" s="11">
        <v>2</v>
      </c>
      <c r="H21" s="11">
        <v>0</v>
      </c>
      <c r="I21" s="11">
        <v>0</v>
      </c>
      <c r="J21" s="11">
        <v>0</v>
      </c>
      <c r="K21" s="11">
        <v>0</v>
      </c>
      <c r="L21" s="11">
        <f t="shared" si="2"/>
        <v>0</v>
      </c>
      <c r="M21" s="11">
        <v>2</v>
      </c>
      <c r="N21" s="12">
        <f t="shared" si="1"/>
        <v>104</v>
      </c>
    </row>
    <row r="22" spans="1:14" ht="18.5" customHeight="1" x14ac:dyDescent="0.2">
      <c r="A22" s="10">
        <v>19</v>
      </c>
      <c r="B22" s="11">
        <v>3</v>
      </c>
      <c r="C22" s="11">
        <v>1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f t="shared" si="2"/>
        <v>1</v>
      </c>
      <c r="M22" s="11">
        <v>1</v>
      </c>
      <c r="N22" s="12">
        <f t="shared" si="1"/>
        <v>105</v>
      </c>
    </row>
    <row r="23" spans="1:14" ht="18.5" customHeight="1" x14ac:dyDescent="0.2">
      <c r="A23" s="10">
        <v>20</v>
      </c>
      <c r="B23" s="11">
        <v>0</v>
      </c>
      <c r="C23" s="11">
        <v>2</v>
      </c>
      <c r="D23" s="11">
        <v>0</v>
      </c>
      <c r="E23" s="11">
        <v>0</v>
      </c>
      <c r="F23" s="11">
        <v>0</v>
      </c>
      <c r="G23" s="11">
        <v>1</v>
      </c>
      <c r="H23" s="11">
        <v>1</v>
      </c>
      <c r="I23" s="11">
        <v>0</v>
      </c>
      <c r="J23" s="11">
        <v>0</v>
      </c>
      <c r="K23" s="11">
        <v>0</v>
      </c>
      <c r="L23" s="11">
        <f t="shared" si="2"/>
        <v>-2</v>
      </c>
      <c r="M23" s="11">
        <v>-2</v>
      </c>
      <c r="N23" s="12">
        <f t="shared" si="1"/>
        <v>103</v>
      </c>
    </row>
    <row r="24" spans="1:14" ht="18.5" customHeight="1" x14ac:dyDescent="0.2">
      <c r="A24" s="10">
        <v>21</v>
      </c>
      <c r="B24" s="11">
        <v>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si="2"/>
        <v>4</v>
      </c>
      <c r="M24" s="11">
        <v>3</v>
      </c>
      <c r="N24" s="12">
        <f t="shared" si="1"/>
        <v>106</v>
      </c>
    </row>
    <row r="25" spans="1:14" ht="18.5" customHeight="1" x14ac:dyDescent="0.2">
      <c r="A25" s="10">
        <v>22</v>
      </c>
      <c r="B25" s="11">
        <v>3</v>
      </c>
      <c r="C25" s="11">
        <v>3</v>
      </c>
      <c r="D25" s="11">
        <v>0</v>
      </c>
      <c r="E25" s="11">
        <v>0</v>
      </c>
      <c r="F25" s="11">
        <v>1</v>
      </c>
      <c r="G25" s="11">
        <v>1</v>
      </c>
      <c r="H25" s="11">
        <v>1</v>
      </c>
      <c r="I25" s="11">
        <v>1</v>
      </c>
      <c r="J25" s="11">
        <v>0</v>
      </c>
      <c r="K25" s="11">
        <v>0</v>
      </c>
      <c r="L25" s="11">
        <f t="shared" si="2"/>
        <v>0</v>
      </c>
      <c r="M25" s="11">
        <v>1</v>
      </c>
      <c r="N25" s="12">
        <f t="shared" si="1"/>
        <v>107</v>
      </c>
    </row>
    <row r="26" spans="1:14" ht="18.5" customHeight="1" x14ac:dyDescent="0.2">
      <c r="A26" s="10">
        <v>23</v>
      </c>
      <c r="B26" s="11">
        <v>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f t="shared" si="2"/>
        <v>3</v>
      </c>
      <c r="M26" s="11">
        <v>2</v>
      </c>
      <c r="N26" s="12">
        <f t="shared" si="1"/>
        <v>109</v>
      </c>
    </row>
    <row r="27" spans="1:14" ht="18.5" customHeight="1" x14ac:dyDescent="0.2">
      <c r="A27" s="10">
        <v>24</v>
      </c>
      <c r="B27" s="11">
        <v>1</v>
      </c>
      <c r="C27" s="11">
        <v>3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0</v>
      </c>
      <c r="L27" s="11">
        <f t="shared" si="2"/>
        <v>-5</v>
      </c>
      <c r="M27" s="11">
        <v>-4</v>
      </c>
      <c r="N27" s="12">
        <f t="shared" si="1"/>
        <v>105</v>
      </c>
    </row>
    <row r="28" spans="1:14" ht="18.5" customHeight="1" x14ac:dyDescent="0.2">
      <c r="A28" s="10">
        <v>25</v>
      </c>
      <c r="B28" s="11">
        <v>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</v>
      </c>
      <c r="I28" s="11">
        <v>1</v>
      </c>
      <c r="J28" s="11">
        <v>0</v>
      </c>
      <c r="K28" s="11">
        <v>0</v>
      </c>
      <c r="L28" s="11">
        <f t="shared" si="2"/>
        <v>2</v>
      </c>
      <c r="M28" s="11">
        <v>3</v>
      </c>
      <c r="N28" s="12">
        <f t="shared" si="1"/>
        <v>108</v>
      </c>
    </row>
    <row r="29" spans="1:14" ht="18.5" customHeight="1" x14ac:dyDescent="0.2">
      <c r="A29" s="10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f t="shared" si="2"/>
        <v>1</v>
      </c>
      <c r="M29" s="11">
        <v>1</v>
      </c>
      <c r="N29" s="12">
        <f t="shared" si="1"/>
        <v>109</v>
      </c>
    </row>
    <row r="30" spans="1:14" ht="18.5" customHeight="1" x14ac:dyDescent="0.2">
      <c r="A30" s="10">
        <v>27</v>
      </c>
      <c r="B30" s="11">
        <v>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</v>
      </c>
      <c r="J30" s="11">
        <v>0</v>
      </c>
      <c r="K30" s="11">
        <v>0</v>
      </c>
      <c r="L30" s="11">
        <f t="shared" si="2"/>
        <v>2</v>
      </c>
      <c r="M30" s="11">
        <v>2</v>
      </c>
      <c r="N30" s="12">
        <f t="shared" si="1"/>
        <v>111</v>
      </c>
    </row>
    <row r="31" spans="1:14" ht="18.5" customHeight="1" x14ac:dyDescent="0.2">
      <c r="A31" s="10">
        <v>28</v>
      </c>
      <c r="B31" s="11">
        <v>7</v>
      </c>
      <c r="C31" s="11">
        <v>1</v>
      </c>
      <c r="D31" s="11">
        <v>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ref="L31:L36" si="3">(D31+B31+H31+F31+J31)-(E31+C31+I31+G31+K31)</f>
        <v>7</v>
      </c>
      <c r="M31" s="11">
        <v>5</v>
      </c>
      <c r="N31" s="12">
        <f t="shared" si="1"/>
        <v>116</v>
      </c>
    </row>
    <row r="32" spans="1:14" ht="18.5" customHeight="1" x14ac:dyDescent="0.2">
      <c r="A32" s="10">
        <v>29</v>
      </c>
      <c r="B32" s="11">
        <v>6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3"/>
        <v>6</v>
      </c>
      <c r="M32" s="11">
        <v>4</v>
      </c>
      <c r="N32" s="12">
        <f t="shared" si="1"/>
        <v>120</v>
      </c>
    </row>
    <row r="33" spans="1:14" ht="18.5" customHeight="1" x14ac:dyDescent="0.2">
      <c r="A33" s="10">
        <v>30</v>
      </c>
      <c r="B33" s="11">
        <v>3</v>
      </c>
      <c r="C33" s="11">
        <v>1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3"/>
        <v>2</v>
      </c>
      <c r="M33" s="11">
        <v>2</v>
      </c>
      <c r="N33" s="12">
        <f t="shared" si="1"/>
        <v>122</v>
      </c>
    </row>
    <row r="34" spans="1:14" ht="18.5" customHeight="1" x14ac:dyDescent="0.2">
      <c r="A34" s="10">
        <v>31</v>
      </c>
      <c r="B34" s="11">
        <v>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</v>
      </c>
      <c r="I34" s="11">
        <v>1</v>
      </c>
      <c r="J34" s="11">
        <v>0</v>
      </c>
      <c r="K34" s="11">
        <v>0</v>
      </c>
      <c r="L34" s="11">
        <f t="shared" si="3"/>
        <v>5</v>
      </c>
      <c r="M34" s="11">
        <v>5</v>
      </c>
      <c r="N34" s="12">
        <f>SUM(N33,M34)</f>
        <v>127</v>
      </c>
    </row>
    <row r="35" spans="1:14" ht="18.5" customHeight="1" x14ac:dyDescent="0.2">
      <c r="A35" s="10" t="s">
        <v>27</v>
      </c>
      <c r="B35" s="11">
        <v>1</v>
      </c>
      <c r="C35" s="11">
        <v>0</v>
      </c>
      <c r="D35" s="11">
        <v>1</v>
      </c>
      <c r="E35" s="11">
        <v>0</v>
      </c>
      <c r="F35" s="11">
        <v>0</v>
      </c>
      <c r="G35" s="11">
        <v>1</v>
      </c>
      <c r="H35" s="11">
        <v>0</v>
      </c>
      <c r="I35" s="11">
        <v>0</v>
      </c>
      <c r="J35" s="11">
        <v>0</v>
      </c>
      <c r="K35" s="11">
        <v>0</v>
      </c>
      <c r="L35" s="11">
        <f t="shared" si="3"/>
        <v>1</v>
      </c>
      <c r="M35" s="11">
        <v>1</v>
      </c>
      <c r="N35" s="12">
        <f t="shared" si="1"/>
        <v>128</v>
      </c>
    </row>
    <row r="36" spans="1:14" ht="18.5" customHeight="1" x14ac:dyDescent="0.2">
      <c r="A36" s="10">
        <v>3</v>
      </c>
      <c r="B36" s="11">
        <v>1</v>
      </c>
      <c r="C36" s="11">
        <v>3</v>
      </c>
      <c r="D36" s="11">
        <v>0</v>
      </c>
      <c r="E36" s="11">
        <v>0</v>
      </c>
      <c r="F36" s="11">
        <v>1</v>
      </c>
      <c r="G36" s="11">
        <v>0</v>
      </c>
      <c r="H36" s="11">
        <v>1</v>
      </c>
      <c r="I36" s="11">
        <v>1</v>
      </c>
      <c r="J36" s="11">
        <v>0</v>
      </c>
      <c r="K36" s="11">
        <v>0</v>
      </c>
      <c r="L36" s="11">
        <f t="shared" si="3"/>
        <v>-1</v>
      </c>
      <c r="M36" s="11">
        <v>-2</v>
      </c>
      <c r="N36" s="12">
        <f t="shared" si="1"/>
        <v>126</v>
      </c>
    </row>
    <row r="37" spans="1:14" ht="18.5" customHeight="1" x14ac:dyDescent="0.2">
      <c r="A37" s="10">
        <v>4</v>
      </c>
      <c r="B37" s="11">
        <v>0</v>
      </c>
      <c r="C37" s="11">
        <v>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</v>
      </c>
      <c r="J37" s="11">
        <v>0</v>
      </c>
      <c r="K37" s="11">
        <v>0</v>
      </c>
      <c r="L37" s="11">
        <f t="shared" ref="L37" si="4">(D37+B37+H37+F37+J37)-(E37+C37+I37+G37+K37)</f>
        <v>-4</v>
      </c>
      <c r="M37" s="11">
        <v>-2</v>
      </c>
      <c r="N37" s="12">
        <f t="shared" ref="N37" si="5">SUM(N36,M37)</f>
        <v>124</v>
      </c>
    </row>
    <row r="38" spans="1:14" ht="18.5" customHeight="1" x14ac:dyDescent="0.2">
      <c r="A38" s="10">
        <v>5</v>
      </c>
      <c r="B38" s="11">
        <v>3</v>
      </c>
      <c r="C38" s="11">
        <v>6</v>
      </c>
      <c r="D38" s="11">
        <v>1</v>
      </c>
      <c r="E38" s="11">
        <v>0</v>
      </c>
      <c r="F38" s="11">
        <v>0</v>
      </c>
      <c r="G38" s="11">
        <v>1</v>
      </c>
      <c r="H38" s="11">
        <v>1</v>
      </c>
      <c r="I38" s="11">
        <v>0</v>
      </c>
      <c r="J38" s="11">
        <v>0</v>
      </c>
      <c r="K38" s="11">
        <v>0</v>
      </c>
      <c r="L38" s="11">
        <f>(D38+B38+H38+F38+J38)-(E38+C38+I38+G38+K38)</f>
        <v>-2</v>
      </c>
      <c r="M38" s="11">
        <v>-3</v>
      </c>
      <c r="N38" s="12">
        <f t="shared" ref="N38" si="6">SUM(N37,M38)</f>
        <v>121</v>
      </c>
    </row>
    <row r="39" spans="1:14" ht="18.5" customHeight="1" x14ac:dyDescent="0.2">
      <c r="A39" s="32">
        <v>6</v>
      </c>
      <c r="B39" s="31">
        <v>2</v>
      </c>
      <c r="C39" s="31">
        <v>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f>(D39+B39+H39+F39+J39)-(E39+C39+I39+G39+K39)</f>
        <v>1</v>
      </c>
      <c r="M39" s="31">
        <v>-3</v>
      </c>
      <c r="N39" s="33">
        <f>SUM(N38,M39)</f>
        <v>118</v>
      </c>
    </row>
    <row r="40" spans="1:14" ht="19" customHeight="1" x14ac:dyDescent="0.2">
      <c r="A40" s="21" t="s">
        <v>3</v>
      </c>
      <c r="B40" s="22">
        <f>SUM(B5:B39)</f>
        <v>138</v>
      </c>
      <c r="C40" s="22">
        <f t="shared" ref="C40:K40" si="7">SUM(C5:C39)</f>
        <v>31</v>
      </c>
      <c r="D40" s="22">
        <f t="shared" si="7"/>
        <v>3</v>
      </c>
      <c r="E40" s="22">
        <f t="shared" si="7"/>
        <v>0</v>
      </c>
      <c r="F40" s="22">
        <f t="shared" si="7"/>
        <v>10</v>
      </c>
      <c r="G40" s="22">
        <f t="shared" si="7"/>
        <v>10</v>
      </c>
      <c r="H40" s="22">
        <f t="shared" si="7"/>
        <v>39</v>
      </c>
      <c r="I40" s="22">
        <f t="shared" si="7"/>
        <v>17</v>
      </c>
      <c r="J40" s="22">
        <f t="shared" si="7"/>
        <v>2</v>
      </c>
      <c r="K40" s="22">
        <f t="shared" si="7"/>
        <v>1</v>
      </c>
      <c r="L40" s="22">
        <f>SUM(L5:L39)</f>
        <v>133</v>
      </c>
      <c r="M40" s="22">
        <f>SUM(M5:M38)</f>
        <v>121</v>
      </c>
      <c r="N40" s="23"/>
    </row>
    <row r="41" spans="1:14" ht="18.5" customHeight="1" x14ac:dyDescent="0.2">
      <c r="A41" s="5" t="s">
        <v>12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4" ht="18.5" customHeight="1" x14ac:dyDescent="0.2">
      <c r="A42" s="5" t="s">
        <v>13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ht="18.75" customHeight="1" x14ac:dyDescent="0.2">
      <c r="A43" s="3"/>
      <c r="B43" s="3"/>
      <c r="D43" s="3"/>
      <c r="E43" s="3"/>
      <c r="F43" s="26"/>
      <c r="G43" s="26"/>
      <c r="H43" s="26"/>
      <c r="I43" s="26"/>
      <c r="J43" s="26"/>
      <c r="K43" s="26"/>
      <c r="L43" s="26"/>
      <c r="M43" s="26"/>
      <c r="N43" s="26" t="s">
        <v>5</v>
      </c>
    </row>
  </sheetData>
  <mergeCells count="9">
    <mergeCell ref="A1:N1"/>
    <mergeCell ref="L3:L4"/>
    <mergeCell ref="N3:N4"/>
    <mergeCell ref="D3:E3"/>
    <mergeCell ref="A3:A4"/>
    <mergeCell ref="H3:I3"/>
    <mergeCell ref="J3:K3"/>
    <mergeCell ref="B3:C3"/>
    <mergeCell ref="F3:G3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R41" sqref="R41"/>
    </sheetView>
  </sheetViews>
  <sheetFormatPr defaultColWidth="7.36328125" defaultRowHeight="18.75" customHeight="1" x14ac:dyDescent="0.2"/>
  <cols>
    <col min="1" max="2" width="7.36328125" style="1"/>
    <col min="3" max="3" width="7.6328125" style="1" bestFit="1" customWidth="1"/>
    <col min="4" max="16384" width="7.36328125" style="1"/>
  </cols>
  <sheetData>
    <row r="1" spans="1:12" ht="27.75" customHeight="1" x14ac:dyDescent="0.2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8.75" customHeight="1" x14ac:dyDescent="0.2">
      <c r="A2" s="2"/>
      <c r="B2" s="28"/>
      <c r="C2" s="28"/>
      <c r="D2" s="28"/>
      <c r="E2" s="28"/>
      <c r="F2" s="28"/>
      <c r="G2" s="28"/>
      <c r="I2" s="28"/>
      <c r="J2" s="28"/>
      <c r="K2" s="29"/>
      <c r="L2" s="30" t="s">
        <v>28</v>
      </c>
    </row>
    <row r="3" spans="1:12" ht="27.75" customHeight="1" x14ac:dyDescent="0.2">
      <c r="A3" s="46" t="s">
        <v>4</v>
      </c>
      <c r="B3" s="18" t="s">
        <v>3</v>
      </c>
      <c r="C3" s="48" t="s">
        <v>18</v>
      </c>
      <c r="D3" s="49"/>
      <c r="E3" s="48" t="s">
        <v>22</v>
      </c>
      <c r="F3" s="49"/>
      <c r="G3" s="43" t="s">
        <v>20</v>
      </c>
      <c r="H3" s="44"/>
      <c r="I3" s="48" t="s">
        <v>19</v>
      </c>
      <c r="J3" s="49"/>
      <c r="K3" s="43" t="s">
        <v>21</v>
      </c>
      <c r="L3" s="50"/>
    </row>
    <row r="4" spans="1:12" ht="23.25" customHeight="1" x14ac:dyDescent="0.2">
      <c r="A4" s="47"/>
      <c r="B4" s="19" t="s">
        <v>14</v>
      </c>
      <c r="C4" s="19" t="s">
        <v>15</v>
      </c>
      <c r="D4" s="6" t="s">
        <v>16</v>
      </c>
      <c r="E4" s="19" t="s">
        <v>15</v>
      </c>
      <c r="F4" s="6" t="s">
        <v>16</v>
      </c>
      <c r="G4" s="19" t="s">
        <v>15</v>
      </c>
      <c r="H4" s="6" t="s">
        <v>16</v>
      </c>
      <c r="I4" s="19" t="s">
        <v>15</v>
      </c>
      <c r="J4" s="6" t="s">
        <v>16</v>
      </c>
      <c r="K4" s="19" t="s">
        <v>15</v>
      </c>
      <c r="L4" s="20" t="s">
        <v>16</v>
      </c>
    </row>
    <row r="5" spans="1:12" ht="18.5" customHeight="1" x14ac:dyDescent="0.2">
      <c r="A5" s="10">
        <v>2</v>
      </c>
      <c r="B5" s="15">
        <f>SUM(C5+I5+G5+K5)</f>
        <v>1594</v>
      </c>
      <c r="C5" s="15">
        <v>580</v>
      </c>
      <c r="D5" s="15">
        <v>0</v>
      </c>
      <c r="E5" s="15">
        <v>0</v>
      </c>
      <c r="F5" s="15">
        <v>0</v>
      </c>
      <c r="G5" s="15">
        <v>120</v>
      </c>
      <c r="H5" s="15">
        <v>0</v>
      </c>
      <c r="I5" s="15">
        <v>894</v>
      </c>
      <c r="J5" s="15">
        <v>0</v>
      </c>
      <c r="K5" s="15">
        <v>0</v>
      </c>
      <c r="L5" s="16">
        <v>0</v>
      </c>
    </row>
    <row r="6" spans="1:12" ht="18.5" customHeight="1" x14ac:dyDescent="0.2">
      <c r="A6" s="10">
        <v>3</v>
      </c>
      <c r="B6" s="15">
        <f>SUM(C6+I6+G6+K6)</f>
        <v>1010</v>
      </c>
      <c r="C6" s="15">
        <v>495</v>
      </c>
      <c r="D6" s="15">
        <v>0</v>
      </c>
      <c r="E6" s="15">
        <v>0</v>
      </c>
      <c r="F6" s="15">
        <v>0</v>
      </c>
      <c r="G6" s="15">
        <v>95</v>
      </c>
      <c r="H6" s="15">
        <v>0</v>
      </c>
      <c r="I6" s="15">
        <v>290</v>
      </c>
      <c r="J6" s="15">
        <v>0</v>
      </c>
      <c r="K6" s="15">
        <v>130</v>
      </c>
      <c r="L6" s="16">
        <v>0</v>
      </c>
    </row>
    <row r="7" spans="1:12" ht="18.5" customHeight="1" x14ac:dyDescent="0.2">
      <c r="A7" s="10">
        <v>4</v>
      </c>
      <c r="B7" s="15">
        <f>SUM(C7-D7+I7-J7+G7)</f>
        <v>399</v>
      </c>
      <c r="C7" s="15">
        <v>295</v>
      </c>
      <c r="D7" s="15">
        <v>50</v>
      </c>
      <c r="E7" s="15">
        <v>0</v>
      </c>
      <c r="F7" s="15">
        <v>0</v>
      </c>
      <c r="G7" s="15">
        <v>30</v>
      </c>
      <c r="H7" s="15">
        <v>0</v>
      </c>
      <c r="I7" s="15">
        <v>280</v>
      </c>
      <c r="J7" s="15">
        <v>156</v>
      </c>
      <c r="K7" s="15">
        <v>0</v>
      </c>
      <c r="L7" s="16">
        <v>0</v>
      </c>
    </row>
    <row r="8" spans="1:12" ht="18.5" customHeight="1" x14ac:dyDescent="0.2">
      <c r="A8" s="10">
        <v>5</v>
      </c>
      <c r="B8" s="15">
        <f t="shared" ref="B8:B30" si="0">SUM(C8-D8+I8-J8+G8-H8+K8-L8)</f>
        <v>605</v>
      </c>
      <c r="C8" s="15">
        <v>550</v>
      </c>
      <c r="D8" s="15">
        <v>0</v>
      </c>
      <c r="E8" s="15">
        <v>0</v>
      </c>
      <c r="F8" s="15">
        <v>0</v>
      </c>
      <c r="G8" s="15">
        <v>0</v>
      </c>
      <c r="H8" s="15">
        <v>80</v>
      </c>
      <c r="I8" s="15">
        <v>240</v>
      </c>
      <c r="J8" s="15">
        <v>5</v>
      </c>
      <c r="K8" s="15">
        <v>0</v>
      </c>
      <c r="L8" s="16">
        <v>100</v>
      </c>
    </row>
    <row r="9" spans="1:12" ht="18.5" customHeight="1" x14ac:dyDescent="0.2">
      <c r="A9" s="10">
        <v>6</v>
      </c>
      <c r="B9" s="15">
        <f t="shared" si="0"/>
        <v>450</v>
      </c>
      <c r="C9" s="15">
        <v>400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50</v>
      </c>
      <c r="J9" s="15">
        <v>0</v>
      </c>
      <c r="K9" s="15">
        <v>0</v>
      </c>
      <c r="L9" s="16">
        <v>0</v>
      </c>
    </row>
    <row r="10" spans="1:12" ht="18.5" customHeight="1" x14ac:dyDescent="0.2">
      <c r="A10" s="10">
        <v>7</v>
      </c>
      <c r="B10" s="15">
        <f t="shared" si="0"/>
        <v>573</v>
      </c>
      <c r="C10" s="15">
        <v>513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60</v>
      </c>
      <c r="J10" s="15">
        <v>0</v>
      </c>
      <c r="K10" s="15">
        <v>0</v>
      </c>
      <c r="L10" s="16">
        <v>0</v>
      </c>
    </row>
    <row r="11" spans="1:12" ht="18.5" customHeight="1" x14ac:dyDescent="0.2">
      <c r="A11" s="10">
        <v>8</v>
      </c>
      <c r="B11" s="15">
        <f t="shared" si="0"/>
        <v>620</v>
      </c>
      <c r="C11" s="15">
        <v>695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10</v>
      </c>
      <c r="J11" s="15">
        <v>85</v>
      </c>
      <c r="K11" s="15">
        <v>0</v>
      </c>
      <c r="L11" s="16">
        <v>0</v>
      </c>
    </row>
    <row r="12" spans="1:12" ht="18.5" customHeight="1" x14ac:dyDescent="0.2">
      <c r="A12" s="10">
        <v>9</v>
      </c>
      <c r="B12" s="15">
        <f t="shared" si="0"/>
        <v>340</v>
      </c>
      <c r="C12" s="15">
        <v>410</v>
      </c>
      <c r="D12" s="15">
        <v>40</v>
      </c>
      <c r="E12" s="15">
        <v>0</v>
      </c>
      <c r="F12" s="15">
        <v>0</v>
      </c>
      <c r="G12" s="15">
        <v>0</v>
      </c>
      <c r="H12" s="15">
        <v>30</v>
      </c>
      <c r="I12" s="15">
        <v>0</v>
      </c>
      <c r="J12" s="15">
        <v>0</v>
      </c>
      <c r="K12" s="15">
        <v>0</v>
      </c>
      <c r="L12" s="16">
        <v>0</v>
      </c>
    </row>
    <row r="13" spans="1:12" ht="18.5" customHeight="1" x14ac:dyDescent="0.2">
      <c r="A13" s="10">
        <v>10</v>
      </c>
      <c r="B13" s="15">
        <f t="shared" si="0"/>
        <v>68</v>
      </c>
      <c r="C13" s="15">
        <v>150</v>
      </c>
      <c r="D13" s="15">
        <v>60</v>
      </c>
      <c r="E13" s="15">
        <v>0</v>
      </c>
      <c r="F13" s="15">
        <v>0</v>
      </c>
      <c r="G13" s="15">
        <v>0</v>
      </c>
      <c r="H13" s="15">
        <v>0</v>
      </c>
      <c r="I13" s="15">
        <v>30</v>
      </c>
      <c r="J13" s="15">
        <v>52</v>
      </c>
      <c r="K13" s="15">
        <v>0</v>
      </c>
      <c r="L13" s="16">
        <v>0</v>
      </c>
    </row>
    <row r="14" spans="1:12" ht="18.5" customHeight="1" x14ac:dyDescent="0.2">
      <c r="A14" s="10">
        <v>11</v>
      </c>
      <c r="B14" s="15">
        <f t="shared" si="0"/>
        <v>70</v>
      </c>
      <c r="C14" s="15">
        <v>230</v>
      </c>
      <c r="D14" s="15">
        <v>40</v>
      </c>
      <c r="E14" s="15">
        <v>0</v>
      </c>
      <c r="F14" s="15">
        <v>0</v>
      </c>
      <c r="G14" s="15">
        <v>0</v>
      </c>
      <c r="H14" s="15">
        <v>0</v>
      </c>
      <c r="I14" s="15">
        <v>80</v>
      </c>
      <c r="J14" s="15">
        <v>200</v>
      </c>
      <c r="K14" s="15">
        <v>0</v>
      </c>
      <c r="L14" s="16">
        <v>0</v>
      </c>
    </row>
    <row r="15" spans="1:12" ht="18.5" customHeight="1" x14ac:dyDescent="0.2">
      <c r="A15" s="10">
        <v>12</v>
      </c>
      <c r="B15" s="15">
        <f t="shared" si="0"/>
        <v>265</v>
      </c>
      <c r="C15" s="15">
        <v>240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15">
        <v>35</v>
      </c>
      <c r="J15" s="15">
        <v>0</v>
      </c>
      <c r="K15" s="15">
        <v>0</v>
      </c>
      <c r="L15" s="16">
        <v>0</v>
      </c>
    </row>
    <row r="16" spans="1:12" ht="18.5" customHeight="1" x14ac:dyDescent="0.2">
      <c r="A16" s="10">
        <v>13</v>
      </c>
      <c r="B16" s="15">
        <f t="shared" si="0"/>
        <v>282</v>
      </c>
      <c r="C16" s="15">
        <v>260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22</v>
      </c>
      <c r="J16" s="15">
        <v>0</v>
      </c>
      <c r="K16" s="15">
        <v>0</v>
      </c>
      <c r="L16" s="16">
        <v>0</v>
      </c>
    </row>
    <row r="17" spans="1:12" ht="18.5" customHeight="1" x14ac:dyDescent="0.2">
      <c r="A17" s="10">
        <v>14</v>
      </c>
      <c r="B17" s="15">
        <f t="shared" si="0"/>
        <v>175</v>
      </c>
      <c r="C17" s="15">
        <v>245</v>
      </c>
      <c r="D17" s="15">
        <v>20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50</v>
      </c>
      <c r="K17" s="15">
        <v>0</v>
      </c>
      <c r="L17" s="16">
        <v>0</v>
      </c>
    </row>
    <row r="18" spans="1:12" ht="18.5" customHeight="1" x14ac:dyDescent="0.2">
      <c r="A18" s="10">
        <v>15</v>
      </c>
      <c r="B18" s="15">
        <f t="shared" si="0"/>
        <v>70</v>
      </c>
      <c r="C18" s="15">
        <v>230</v>
      </c>
      <c r="D18" s="15">
        <v>90</v>
      </c>
      <c r="E18" s="15">
        <v>0</v>
      </c>
      <c r="F18" s="15">
        <v>0</v>
      </c>
      <c r="G18" s="15">
        <v>0</v>
      </c>
      <c r="H18" s="15">
        <v>0</v>
      </c>
      <c r="I18" s="15">
        <v>40</v>
      </c>
      <c r="J18" s="15">
        <v>110</v>
      </c>
      <c r="K18" s="15">
        <v>0</v>
      </c>
      <c r="L18" s="16">
        <v>0</v>
      </c>
    </row>
    <row r="19" spans="1:12" ht="18.5" customHeight="1" x14ac:dyDescent="0.2">
      <c r="A19" s="10">
        <v>16</v>
      </c>
      <c r="B19" s="15">
        <f t="shared" si="0"/>
        <v>338</v>
      </c>
      <c r="C19" s="15">
        <v>370</v>
      </c>
      <c r="D19" s="15">
        <v>42</v>
      </c>
      <c r="E19" s="15">
        <v>0</v>
      </c>
      <c r="F19" s="15">
        <v>0</v>
      </c>
      <c r="G19" s="15">
        <v>0</v>
      </c>
      <c r="H19" s="15">
        <v>0</v>
      </c>
      <c r="I19" s="15">
        <v>70</v>
      </c>
      <c r="J19" s="15">
        <v>60</v>
      </c>
      <c r="K19" s="15">
        <v>0</v>
      </c>
      <c r="L19" s="16">
        <v>0</v>
      </c>
    </row>
    <row r="20" spans="1:12" ht="18.5" customHeight="1" x14ac:dyDescent="0.2">
      <c r="A20" s="10">
        <v>17</v>
      </c>
      <c r="B20" s="15">
        <f t="shared" si="0"/>
        <v>217</v>
      </c>
      <c r="C20" s="15">
        <v>217</v>
      </c>
      <c r="D20" s="15">
        <v>10</v>
      </c>
      <c r="E20" s="15">
        <v>0</v>
      </c>
      <c r="F20" s="15">
        <v>0</v>
      </c>
      <c r="G20" s="15">
        <v>170</v>
      </c>
      <c r="H20" s="15">
        <v>0</v>
      </c>
      <c r="I20" s="15">
        <v>40</v>
      </c>
      <c r="J20" s="15">
        <v>200</v>
      </c>
      <c r="K20" s="15">
        <v>0</v>
      </c>
      <c r="L20" s="16">
        <v>0</v>
      </c>
    </row>
    <row r="21" spans="1:12" ht="18.5" customHeight="1" x14ac:dyDescent="0.2">
      <c r="A21" s="10">
        <v>18</v>
      </c>
      <c r="B21" s="15">
        <f t="shared" si="0"/>
        <v>105</v>
      </c>
      <c r="C21" s="15">
        <v>585</v>
      </c>
      <c r="D21" s="15">
        <v>340</v>
      </c>
      <c r="E21" s="15">
        <v>0</v>
      </c>
      <c r="F21" s="15">
        <v>0</v>
      </c>
      <c r="G21" s="15">
        <v>0</v>
      </c>
      <c r="H21" s="15">
        <v>100</v>
      </c>
      <c r="I21" s="15">
        <v>0</v>
      </c>
      <c r="J21" s="15">
        <v>40</v>
      </c>
      <c r="K21" s="15">
        <v>0</v>
      </c>
      <c r="L21" s="16">
        <v>0</v>
      </c>
    </row>
    <row r="22" spans="1:12" ht="18.5" customHeight="1" x14ac:dyDescent="0.2">
      <c r="A22" s="10">
        <v>19</v>
      </c>
      <c r="B22" s="15">
        <f t="shared" si="0"/>
        <v>159</v>
      </c>
      <c r="C22" s="15">
        <v>369</v>
      </c>
      <c r="D22" s="15">
        <v>95</v>
      </c>
      <c r="E22" s="15">
        <v>0</v>
      </c>
      <c r="F22" s="15">
        <v>0</v>
      </c>
      <c r="G22" s="15">
        <v>0</v>
      </c>
      <c r="H22" s="15">
        <v>115</v>
      </c>
      <c r="I22" s="15">
        <v>0</v>
      </c>
      <c r="J22" s="15">
        <v>0</v>
      </c>
      <c r="K22" s="15">
        <v>0</v>
      </c>
      <c r="L22" s="16">
        <v>0</v>
      </c>
    </row>
    <row r="23" spans="1:12" ht="18.5" customHeight="1" x14ac:dyDescent="0.2">
      <c r="A23" s="10">
        <v>20</v>
      </c>
      <c r="B23" s="15">
        <f t="shared" si="0"/>
        <v>175</v>
      </c>
      <c r="C23" s="15">
        <v>220</v>
      </c>
      <c r="D23" s="15">
        <v>80</v>
      </c>
      <c r="E23" s="15">
        <v>0</v>
      </c>
      <c r="F23" s="15">
        <v>0</v>
      </c>
      <c r="G23" s="15">
        <v>0</v>
      </c>
      <c r="H23" s="15">
        <v>80</v>
      </c>
      <c r="I23" s="15">
        <f>35+80</f>
        <v>115</v>
      </c>
      <c r="J23" s="15">
        <v>0</v>
      </c>
      <c r="K23" s="15">
        <v>0</v>
      </c>
      <c r="L23" s="16">
        <v>0</v>
      </c>
    </row>
    <row r="24" spans="1:12" ht="18.5" customHeight="1" x14ac:dyDescent="0.2">
      <c r="A24" s="10">
        <v>21</v>
      </c>
      <c r="B24" s="15">
        <f t="shared" si="0"/>
        <v>119</v>
      </c>
      <c r="C24" s="15">
        <v>269</v>
      </c>
      <c r="D24" s="15">
        <v>180</v>
      </c>
      <c r="E24" s="15">
        <v>0</v>
      </c>
      <c r="F24" s="15">
        <v>0</v>
      </c>
      <c r="G24" s="15">
        <v>0</v>
      </c>
      <c r="H24" s="15">
        <v>0</v>
      </c>
      <c r="I24" s="15">
        <v>30</v>
      </c>
      <c r="J24" s="15">
        <v>0</v>
      </c>
      <c r="K24" s="15">
        <v>0</v>
      </c>
      <c r="L24" s="16">
        <v>0</v>
      </c>
    </row>
    <row r="25" spans="1:12" ht="18.5" customHeight="1" x14ac:dyDescent="0.2">
      <c r="A25" s="10">
        <v>22</v>
      </c>
      <c r="B25" s="15">
        <f t="shared" si="0"/>
        <v>32</v>
      </c>
      <c r="C25" s="15">
        <v>192</v>
      </c>
      <c r="D25" s="15">
        <v>150</v>
      </c>
      <c r="E25" s="15">
        <v>0</v>
      </c>
      <c r="F25" s="15">
        <v>0</v>
      </c>
      <c r="G25" s="15">
        <v>40</v>
      </c>
      <c r="H25" s="15">
        <v>10</v>
      </c>
      <c r="I25" s="15">
        <v>40</v>
      </c>
      <c r="J25" s="15">
        <v>80</v>
      </c>
      <c r="K25" s="15">
        <v>0</v>
      </c>
      <c r="L25" s="16">
        <v>0</v>
      </c>
    </row>
    <row r="26" spans="1:12" ht="18.5" customHeight="1" x14ac:dyDescent="0.2">
      <c r="A26" s="10">
        <v>23</v>
      </c>
      <c r="B26" s="15">
        <f t="shared" si="0"/>
        <v>367</v>
      </c>
      <c r="C26" s="15">
        <v>321</v>
      </c>
      <c r="D26" s="15">
        <v>20</v>
      </c>
      <c r="E26" s="15">
        <v>0</v>
      </c>
      <c r="F26" s="15">
        <v>0</v>
      </c>
      <c r="G26" s="15">
        <v>0</v>
      </c>
      <c r="H26" s="15">
        <v>0</v>
      </c>
      <c r="I26" s="15">
        <v>76</v>
      </c>
      <c r="J26" s="15">
        <v>10</v>
      </c>
      <c r="K26" s="15">
        <v>0</v>
      </c>
      <c r="L26" s="16">
        <v>0</v>
      </c>
    </row>
    <row r="27" spans="1:12" ht="18.5" customHeight="1" x14ac:dyDescent="0.2">
      <c r="A27" s="10">
        <v>24</v>
      </c>
      <c r="B27" s="15">
        <f t="shared" si="0"/>
        <v>-76</v>
      </c>
      <c r="C27" s="15">
        <v>144</v>
      </c>
      <c r="D27" s="15">
        <v>120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100</v>
      </c>
      <c r="K27" s="15">
        <v>0</v>
      </c>
      <c r="L27" s="16">
        <v>0</v>
      </c>
    </row>
    <row r="28" spans="1:12" ht="18.5" customHeight="1" x14ac:dyDescent="0.2">
      <c r="A28" s="10">
        <v>25</v>
      </c>
      <c r="B28" s="15">
        <f t="shared" si="0"/>
        <v>84</v>
      </c>
      <c r="C28" s="15">
        <v>200</v>
      </c>
      <c r="D28" s="15">
        <f>40+50</f>
        <v>90</v>
      </c>
      <c r="E28" s="15">
        <v>0</v>
      </c>
      <c r="F28" s="15">
        <v>0</v>
      </c>
      <c r="G28" s="15">
        <v>0</v>
      </c>
      <c r="H28" s="15">
        <v>0</v>
      </c>
      <c r="I28" s="15">
        <v>36</v>
      </c>
      <c r="J28" s="15">
        <v>62</v>
      </c>
      <c r="K28" s="15">
        <v>0</v>
      </c>
      <c r="L28" s="16">
        <v>0</v>
      </c>
    </row>
    <row r="29" spans="1:12" ht="18.5" customHeight="1" x14ac:dyDescent="0.2">
      <c r="A29" s="10">
        <v>26</v>
      </c>
      <c r="B29" s="15">
        <f t="shared" si="0"/>
        <v>130</v>
      </c>
      <c r="C29" s="15">
        <f>40+10</f>
        <v>50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80</v>
      </c>
      <c r="J29" s="15">
        <v>0</v>
      </c>
      <c r="K29" s="15">
        <v>0</v>
      </c>
      <c r="L29" s="16">
        <v>0</v>
      </c>
    </row>
    <row r="30" spans="1:12" ht="18.5" customHeight="1" x14ac:dyDescent="0.2">
      <c r="A30" s="10">
        <v>27</v>
      </c>
      <c r="B30" s="15">
        <f t="shared" si="0"/>
        <v>122</v>
      </c>
      <c r="C30" s="15">
        <v>198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76</v>
      </c>
      <c r="K30" s="15">
        <v>0</v>
      </c>
      <c r="L30" s="16">
        <v>0</v>
      </c>
    </row>
    <row r="31" spans="1:12" ht="18.5" customHeight="1" x14ac:dyDescent="0.2">
      <c r="A31" s="10">
        <v>28</v>
      </c>
      <c r="B31" s="15">
        <f t="shared" ref="B31:B36" si="1">SUM(E31-F31+C31-D31+I31-J31+G31-H31+K31-L31)</f>
        <v>585</v>
      </c>
      <c r="C31" s="15">
        <v>605</v>
      </c>
      <c r="D31" s="15">
        <v>60</v>
      </c>
      <c r="E31" s="15">
        <v>40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6">
        <v>0</v>
      </c>
    </row>
    <row r="32" spans="1:12" ht="18.5" customHeight="1" x14ac:dyDescent="0.2">
      <c r="A32" s="10">
        <v>29</v>
      </c>
      <c r="B32" s="15">
        <f t="shared" si="1"/>
        <v>397</v>
      </c>
      <c r="C32" s="15">
        <v>461</v>
      </c>
      <c r="D32" s="15">
        <v>57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7</v>
      </c>
      <c r="K32" s="15">
        <v>0</v>
      </c>
      <c r="L32" s="16">
        <v>0</v>
      </c>
    </row>
    <row r="33" spans="1:12" ht="18.5" customHeight="1" x14ac:dyDescent="0.2">
      <c r="A33" s="10">
        <v>30</v>
      </c>
      <c r="B33" s="15">
        <f t="shared" si="1"/>
        <v>35</v>
      </c>
      <c r="C33" s="15">
        <f>40+30+40+30</f>
        <v>140</v>
      </c>
      <c r="D33" s="15">
        <f>40+40+25</f>
        <v>105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6">
        <v>0</v>
      </c>
    </row>
    <row r="34" spans="1:12" ht="18.5" customHeight="1" x14ac:dyDescent="0.2">
      <c r="A34" s="10">
        <v>31</v>
      </c>
      <c r="B34" s="15">
        <f t="shared" si="1"/>
        <v>336</v>
      </c>
      <c r="C34" s="15">
        <f>40+80+36+80+40+40+20</f>
        <v>336</v>
      </c>
      <c r="D34" s="15">
        <f>40</f>
        <v>40</v>
      </c>
      <c r="E34" s="15">
        <v>0</v>
      </c>
      <c r="F34" s="15">
        <v>0</v>
      </c>
      <c r="G34" s="15">
        <v>0</v>
      </c>
      <c r="H34" s="15">
        <v>0</v>
      </c>
      <c r="I34" s="15">
        <v>80</v>
      </c>
      <c r="J34" s="15">
        <v>40</v>
      </c>
      <c r="K34" s="15">
        <v>0</v>
      </c>
      <c r="L34" s="16">
        <v>0</v>
      </c>
    </row>
    <row r="35" spans="1:12" ht="18.5" customHeight="1" x14ac:dyDescent="0.2">
      <c r="A35" s="10" t="s">
        <v>27</v>
      </c>
      <c r="B35" s="15">
        <f t="shared" si="1"/>
        <v>-210</v>
      </c>
      <c r="C35" s="15">
        <f>40</f>
        <v>40</v>
      </c>
      <c r="D35" s="15">
        <f>40+30+40+30+20+40+20+20</f>
        <v>240</v>
      </c>
      <c r="E35" s="15">
        <f>30</f>
        <v>30</v>
      </c>
      <c r="F35" s="15">
        <v>0</v>
      </c>
      <c r="G35" s="15">
        <v>0</v>
      </c>
      <c r="H35" s="15">
        <f>40</f>
        <v>40</v>
      </c>
      <c r="I35" s="15">
        <v>0</v>
      </c>
      <c r="J35" s="15">
        <v>0</v>
      </c>
      <c r="K35" s="15">
        <v>0</v>
      </c>
      <c r="L35" s="16">
        <v>0</v>
      </c>
    </row>
    <row r="36" spans="1:12" ht="18.5" customHeight="1" x14ac:dyDescent="0.2">
      <c r="A36" s="10">
        <v>3</v>
      </c>
      <c r="B36" s="15">
        <f t="shared" si="1"/>
        <v>-176</v>
      </c>
      <c r="C36" s="15">
        <v>90</v>
      </c>
      <c r="D36" s="15">
        <f>40+60+36+40+20+20+40+40</f>
        <v>296</v>
      </c>
      <c r="E36" s="15">
        <v>0</v>
      </c>
      <c r="F36" s="15">
        <v>0</v>
      </c>
      <c r="G36" s="15">
        <v>30</v>
      </c>
      <c r="H36" s="15">
        <v>0</v>
      </c>
      <c r="I36" s="15">
        <v>40</v>
      </c>
      <c r="J36" s="15">
        <v>40</v>
      </c>
      <c r="K36" s="15">
        <v>0</v>
      </c>
      <c r="L36" s="16">
        <v>0</v>
      </c>
    </row>
    <row r="37" spans="1:12" ht="18.5" customHeight="1" x14ac:dyDescent="0.2">
      <c r="A37" s="10">
        <v>4</v>
      </c>
      <c r="B37" s="15">
        <f t="shared" ref="B37" si="2">SUM(E37-F37+C37-D37+I37-J37+G37-H37+K37-L37)</f>
        <v>-350</v>
      </c>
      <c r="C37" s="15">
        <v>0</v>
      </c>
      <c r="D37" s="15">
        <f>40+10+80+30+10+40+40+40</f>
        <v>290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f>30+30</f>
        <v>60</v>
      </c>
      <c r="K37" s="15">
        <v>0</v>
      </c>
      <c r="L37" s="16">
        <v>0</v>
      </c>
    </row>
    <row r="38" spans="1:12" ht="18.5" customHeight="1" x14ac:dyDescent="0.2">
      <c r="A38" s="10">
        <v>5</v>
      </c>
      <c r="B38" s="15">
        <f>SUM(E38-F38+C38-D38+I38-J38+G38-H38+K38-L38)</f>
        <v>-260</v>
      </c>
      <c r="C38" s="15">
        <f>20+40+30+40</f>
        <v>130</v>
      </c>
      <c r="D38" s="15">
        <f>40+20+80+80+36+40+40+20+80+40</f>
        <v>476</v>
      </c>
      <c r="E38" s="15">
        <v>36</v>
      </c>
      <c r="F38" s="15">
        <v>0</v>
      </c>
      <c r="G38" s="15">
        <v>0</v>
      </c>
      <c r="H38" s="15">
        <f>30</f>
        <v>30</v>
      </c>
      <c r="I38" s="15">
        <v>80</v>
      </c>
      <c r="J38" s="15">
        <v>0</v>
      </c>
      <c r="K38" s="15">
        <v>0</v>
      </c>
      <c r="L38" s="16">
        <v>0</v>
      </c>
    </row>
    <row r="39" spans="1:12" ht="18.5" customHeight="1" x14ac:dyDescent="0.2">
      <c r="A39" s="10">
        <v>6</v>
      </c>
      <c r="B39" s="15">
        <f>SUM(E39-F39+C39-D39+I39-J39+G39-H39+K39-L39)</f>
        <v>-175</v>
      </c>
      <c r="C39" s="15">
        <f>40+160</f>
        <v>200</v>
      </c>
      <c r="D39" s="15">
        <f>20+10+80+50+40+20+10+40+60+30+15</f>
        <v>375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</row>
    <row r="40" spans="1:12" ht="19" customHeight="1" x14ac:dyDescent="0.2">
      <c r="A40" s="17" t="s">
        <v>3</v>
      </c>
      <c r="B40" s="15">
        <f>SUM(B5:B39)</f>
        <v>8475</v>
      </c>
      <c r="C40" s="15">
        <f t="shared" ref="C40:L40" si="3">SUM(C5:C39)</f>
        <v>10430</v>
      </c>
      <c r="D40" s="15">
        <f t="shared" si="3"/>
        <v>3376</v>
      </c>
      <c r="E40" s="15">
        <f t="shared" si="3"/>
        <v>106</v>
      </c>
      <c r="F40" s="15">
        <f t="shared" si="3"/>
        <v>0</v>
      </c>
      <c r="G40" s="15">
        <f t="shared" si="3"/>
        <v>485</v>
      </c>
      <c r="H40" s="15">
        <f t="shared" si="3"/>
        <v>485</v>
      </c>
      <c r="I40" s="15">
        <f t="shared" si="3"/>
        <v>2718</v>
      </c>
      <c r="J40" s="15">
        <f t="shared" si="3"/>
        <v>1433</v>
      </c>
      <c r="K40" s="15">
        <f t="shared" si="3"/>
        <v>130</v>
      </c>
      <c r="L40" s="24">
        <f t="shared" si="3"/>
        <v>100</v>
      </c>
    </row>
    <row r="41" spans="1:12" ht="19.5" customHeight="1" x14ac:dyDescent="0.2">
      <c r="A41" s="51" t="s">
        <v>17</v>
      </c>
      <c r="B41" s="52"/>
      <c r="C41" s="53">
        <f>C40-D40</f>
        <v>7054</v>
      </c>
      <c r="D41" s="54"/>
      <c r="E41" s="53">
        <f>E40-F40</f>
        <v>106</v>
      </c>
      <c r="F41" s="54"/>
      <c r="G41" s="53">
        <f>G40-H40</f>
        <v>0</v>
      </c>
      <c r="H41" s="54"/>
      <c r="I41" s="53">
        <f>I40-J40</f>
        <v>1285</v>
      </c>
      <c r="J41" s="54"/>
      <c r="K41" s="53">
        <f>K40-L40</f>
        <v>30</v>
      </c>
      <c r="L41" s="55"/>
    </row>
    <row r="42" spans="1:12" ht="18.75" customHeight="1" x14ac:dyDescent="0.2">
      <c r="A42" s="5" t="s">
        <v>23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18.75" customHeight="1" x14ac:dyDescent="0.2">
      <c r="A43" s="3"/>
      <c r="B43" s="3"/>
      <c r="C43" s="3"/>
      <c r="D43" s="3"/>
      <c r="E43" s="3"/>
      <c r="F43" s="3"/>
      <c r="G43" s="3"/>
      <c r="H43" s="3"/>
      <c r="J43" s="3"/>
      <c r="K43" s="3"/>
      <c r="L43" s="26" t="s">
        <v>5</v>
      </c>
    </row>
  </sheetData>
  <mergeCells count="13">
    <mergeCell ref="A41:B41"/>
    <mergeCell ref="C41:D41"/>
    <mergeCell ref="G41:H41"/>
    <mergeCell ref="I41:J41"/>
    <mergeCell ref="K41:L41"/>
    <mergeCell ref="E41:F41"/>
    <mergeCell ref="A1:L1"/>
    <mergeCell ref="A3:A4"/>
    <mergeCell ref="C3:D3"/>
    <mergeCell ref="G3:H3"/>
    <mergeCell ref="I3:J3"/>
    <mergeCell ref="K3:L3"/>
    <mergeCell ref="E3:F3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2024-08-27T06:07:03Z</cp:lastPrinted>
  <dcterms:created xsi:type="dcterms:W3CDTF">2016-01-29T06:16:41Z</dcterms:created>
  <dcterms:modified xsi:type="dcterms:W3CDTF">2024-09-24T07:23:01Z</dcterms:modified>
</cp:coreProperties>
</file>