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1.40\data\共有Link001\2000 企画・広報室\106 養成施設関係統計\R08\excel\"/>
    </mc:Choice>
  </mc:AlternateContent>
  <xr:revisionPtr revIDLastSave="0" documentId="8_{8032F78A-249C-427E-AF98-265DBCB5D462}" xr6:coauthVersionLast="47" xr6:coauthVersionMax="47" xr10:uidLastSave="{00000000-0000-0000-0000-000000000000}"/>
  <bookViews>
    <workbookView xWindow="-110" yWindow="-110" windowWidth="19420" windowHeight="10300" xr2:uid="{00000000-000D-0000-FFFF-FFFF00000000}"/>
  </bookViews>
  <sheets>
    <sheet name="第１－２表" sheetId="1" r:id="rId1"/>
    <sheet name="養成施設データ" sheetId="2" r:id="rId2"/>
    <sheet name="C" sheetId="3" r:id="rId3"/>
  </sheets>
  <definedNames>
    <definedName name="_xlnm.Print_Area" localSheetId="2">'C'!$A$1:$AB$35</definedName>
    <definedName name="_xlnm.Print_Area" localSheetId="0">'第１－２表'!$A$1:$Z$64</definedName>
    <definedName name="_xlnm.Print_Area">'第１－２表'!$A$37:$X$63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2" l="1"/>
  <c r="G125" i="2"/>
  <c r="D290" i="2" l="1"/>
  <c r="G110" i="2"/>
  <c r="AG152" i="2" l="1"/>
  <c r="AA152" i="2"/>
  <c r="AB152" i="2"/>
  <c r="AC152" i="2"/>
  <c r="AD152" i="2"/>
  <c r="AE152" i="2"/>
  <c r="AF152" i="2"/>
  <c r="AH152" i="2"/>
  <c r="AI152" i="2"/>
  <c r="AJ152" i="2"/>
  <c r="Z152" i="2"/>
  <c r="F152" i="2"/>
  <c r="H152" i="2"/>
  <c r="I152" i="2"/>
  <c r="J152" i="2"/>
  <c r="K152" i="2"/>
  <c r="L152" i="2"/>
  <c r="M152" i="2"/>
  <c r="N152" i="2"/>
  <c r="O152" i="2"/>
  <c r="P152" i="2"/>
  <c r="Q152" i="2"/>
  <c r="R152" i="2"/>
  <c r="S152" i="2"/>
  <c r="T152" i="2"/>
  <c r="U152" i="2"/>
  <c r="V152" i="2"/>
  <c r="W152" i="2"/>
  <c r="X152" i="2"/>
  <c r="E152" i="2"/>
  <c r="D151" i="2"/>
  <c r="D44" i="2"/>
  <c r="AA45" i="2"/>
  <c r="AB45" i="2"/>
  <c r="AC45" i="2"/>
  <c r="AD45" i="2"/>
  <c r="AE45" i="2"/>
  <c r="AF45" i="2"/>
  <c r="AG45" i="2"/>
  <c r="AH45" i="2"/>
  <c r="AI45" i="2"/>
  <c r="AJ45" i="2"/>
  <c r="Z45" i="2"/>
  <c r="F45" i="2"/>
  <c r="G45" i="2"/>
  <c r="H45" i="2"/>
  <c r="I45" i="2"/>
  <c r="J45" i="2"/>
  <c r="K45" i="2"/>
  <c r="L45" i="2"/>
  <c r="M45" i="2"/>
  <c r="N45" i="2"/>
  <c r="O45" i="2"/>
  <c r="P45" i="2"/>
  <c r="Q45" i="2"/>
  <c r="R45" i="2"/>
  <c r="S45" i="2"/>
  <c r="T45" i="2"/>
  <c r="U45" i="2"/>
  <c r="V45" i="2"/>
  <c r="W45" i="2"/>
  <c r="X45" i="2"/>
  <c r="E45" i="2"/>
  <c r="D45" i="2" l="1"/>
  <c r="B339" i="2" l="1"/>
  <c r="D149" i="2"/>
  <c r="F272" i="2"/>
  <c r="G272" i="2"/>
  <c r="H272" i="2"/>
  <c r="I272" i="2"/>
  <c r="J272" i="2"/>
  <c r="K272" i="2"/>
  <c r="L272" i="2"/>
  <c r="M272" i="2"/>
  <c r="N272" i="2"/>
  <c r="O272" i="2"/>
  <c r="P272" i="2"/>
  <c r="Q272" i="2"/>
  <c r="R272" i="2"/>
  <c r="S272" i="2"/>
  <c r="T272" i="2"/>
  <c r="U272" i="2"/>
  <c r="V272" i="2"/>
  <c r="W272" i="2"/>
  <c r="X272" i="2"/>
  <c r="E272" i="2"/>
  <c r="AA236" i="2"/>
  <c r="AB236" i="2"/>
  <c r="AC236" i="2"/>
  <c r="AD236" i="2"/>
  <c r="AE236" i="2"/>
  <c r="AF236" i="2"/>
  <c r="AG236" i="2"/>
  <c r="AH236" i="2"/>
  <c r="AI236" i="2"/>
  <c r="AJ236" i="2"/>
  <c r="Z236" i="2"/>
  <c r="F236" i="2"/>
  <c r="G236" i="2"/>
  <c r="H236" i="2"/>
  <c r="I236" i="2"/>
  <c r="J236" i="2"/>
  <c r="K236" i="2"/>
  <c r="L236" i="2"/>
  <c r="M236" i="2"/>
  <c r="N236" i="2"/>
  <c r="O236" i="2"/>
  <c r="P236" i="2"/>
  <c r="Q236" i="2"/>
  <c r="R236" i="2"/>
  <c r="S236" i="2"/>
  <c r="T236" i="2"/>
  <c r="U236" i="2"/>
  <c r="V236" i="2"/>
  <c r="W236" i="2"/>
  <c r="X236" i="2"/>
  <c r="E236" i="2"/>
  <c r="D235" i="2"/>
  <c r="V61" i="1"/>
  <c r="V36" i="1"/>
  <c r="V28" i="1"/>
  <c r="V26" i="1"/>
  <c r="V16" i="1"/>
  <c r="V9" i="1"/>
  <c r="AA169" i="2"/>
  <c r="AB169" i="2"/>
  <c r="AC169" i="2"/>
  <c r="AD169" i="2"/>
  <c r="AE169" i="2"/>
  <c r="AF169" i="2"/>
  <c r="AG169" i="2"/>
  <c r="AH169" i="2"/>
  <c r="AI169" i="2"/>
  <c r="AJ169" i="2"/>
  <c r="Z169" i="2"/>
  <c r="F169" i="2"/>
  <c r="G169" i="2"/>
  <c r="H169" i="2"/>
  <c r="I169" i="2"/>
  <c r="J169" i="2"/>
  <c r="K169" i="2"/>
  <c r="L169" i="2"/>
  <c r="M169" i="2"/>
  <c r="N169" i="2"/>
  <c r="O169" i="2"/>
  <c r="P169" i="2"/>
  <c r="Q169" i="2"/>
  <c r="R169" i="2"/>
  <c r="S169" i="2"/>
  <c r="T169" i="2"/>
  <c r="U169" i="2"/>
  <c r="V169" i="2"/>
  <c r="W169" i="2"/>
  <c r="X169" i="2"/>
  <c r="E169" i="2"/>
  <c r="D147" i="2"/>
  <c r="D148" i="2"/>
  <c r="E164" i="2"/>
  <c r="G164" i="2"/>
  <c r="D163" i="2"/>
  <c r="D146" i="2"/>
  <c r="D150" i="2"/>
  <c r="G152" i="2"/>
  <c r="D42" i="2"/>
  <c r="D236" i="2" l="1"/>
  <c r="D196" i="2"/>
  <c r="D145" i="2"/>
  <c r="D101" i="2"/>
  <c r="D94" i="2"/>
  <c r="D56" i="2" l="1"/>
  <c r="D300" i="2" l="1"/>
  <c r="D260" i="2"/>
  <c r="D256" i="2"/>
  <c r="D222" i="2"/>
  <c r="X38" i="1" l="1"/>
  <c r="X39" i="1"/>
  <c r="X40" i="1"/>
  <c r="X42" i="1"/>
  <c r="X43" i="1"/>
  <c r="X44" i="1"/>
  <c r="X45" i="1"/>
  <c r="X46" i="1"/>
  <c r="X48" i="1"/>
  <c r="X49" i="1"/>
  <c r="X50" i="1"/>
  <c r="X51" i="1"/>
  <c r="D245" i="2" l="1"/>
  <c r="F246" i="2"/>
  <c r="G246" i="2"/>
  <c r="F45" i="1" s="1"/>
  <c r="H246" i="2"/>
  <c r="G45" i="1" s="1"/>
  <c r="I246" i="2"/>
  <c r="H45" i="1" s="1"/>
  <c r="J246" i="2"/>
  <c r="I45" i="1" s="1"/>
  <c r="K246" i="2"/>
  <c r="J45" i="1" s="1"/>
  <c r="L246" i="2"/>
  <c r="K45" i="1" s="1"/>
  <c r="M246" i="2"/>
  <c r="L45" i="1" s="1"/>
  <c r="N246" i="2"/>
  <c r="M45" i="1" s="1"/>
  <c r="O246" i="2"/>
  <c r="P246" i="2"/>
  <c r="O45" i="1" s="1"/>
  <c r="Q246" i="2"/>
  <c r="P45" i="1" s="1"/>
  <c r="R246" i="2"/>
  <c r="Q45" i="1" s="1"/>
  <c r="S246" i="2"/>
  <c r="R45" i="1" s="1"/>
  <c r="T246" i="2"/>
  <c r="S45" i="1" s="1"/>
  <c r="U246" i="2"/>
  <c r="T45" i="1" s="1"/>
  <c r="V246" i="2"/>
  <c r="U45" i="1" s="1"/>
  <c r="W246" i="2"/>
  <c r="V45" i="1" s="1"/>
  <c r="X246" i="2"/>
  <c r="W45" i="1" s="1"/>
  <c r="Z246" i="2"/>
  <c r="R14" i="3" s="1"/>
  <c r="AA246" i="2"/>
  <c r="S14" i="3" s="1"/>
  <c r="AB246" i="2"/>
  <c r="T14" i="3" s="1"/>
  <c r="AC246" i="2"/>
  <c r="U14" i="3" s="1"/>
  <c r="AD246" i="2"/>
  <c r="V14" i="3" s="1"/>
  <c r="AE246" i="2"/>
  <c r="W14" i="3" s="1"/>
  <c r="AF246" i="2"/>
  <c r="X14" i="3" s="1"/>
  <c r="AG246" i="2"/>
  <c r="Y14" i="3" s="1"/>
  <c r="AH246" i="2"/>
  <c r="Z14" i="3" s="1"/>
  <c r="AI246" i="2"/>
  <c r="AA14" i="3" s="1"/>
  <c r="AJ246" i="2"/>
  <c r="AB14" i="3" s="1"/>
  <c r="E246" i="2"/>
  <c r="D45" i="1" s="1"/>
  <c r="D223" i="2"/>
  <c r="F224" i="2"/>
  <c r="G224" i="2"/>
  <c r="F39" i="1" s="1"/>
  <c r="H224" i="2"/>
  <c r="I224" i="2"/>
  <c r="H39" i="1" s="1"/>
  <c r="J224" i="2"/>
  <c r="I39" i="1" s="1"/>
  <c r="K224" i="2"/>
  <c r="J39" i="1" s="1"/>
  <c r="L224" i="2"/>
  <c r="M224" i="2"/>
  <c r="L39" i="1" s="1"/>
  <c r="N224" i="2"/>
  <c r="M39" i="1" s="1"/>
  <c r="O224" i="2"/>
  <c r="N39" i="1" s="1"/>
  <c r="P224" i="2"/>
  <c r="O39" i="1" s="1"/>
  <c r="Q224" i="2"/>
  <c r="P39" i="1" s="1"/>
  <c r="R224" i="2"/>
  <c r="Q39" i="1" s="1"/>
  <c r="S224" i="2"/>
  <c r="R39" i="1" s="1"/>
  <c r="T224" i="2"/>
  <c r="S39" i="1" s="1"/>
  <c r="U224" i="2"/>
  <c r="T39" i="1" s="1"/>
  <c r="V224" i="2"/>
  <c r="U39" i="1" s="1"/>
  <c r="W224" i="2"/>
  <c r="V39" i="1" s="1"/>
  <c r="X224" i="2"/>
  <c r="W39" i="1" s="1"/>
  <c r="Z224" i="2"/>
  <c r="R8" i="3" s="1"/>
  <c r="AA224" i="2"/>
  <c r="S8" i="3" s="1"/>
  <c r="AB224" i="2"/>
  <c r="AC224" i="2"/>
  <c r="U8" i="3" s="1"/>
  <c r="AD224" i="2"/>
  <c r="AE224" i="2"/>
  <c r="W8" i="3" s="1"/>
  <c r="AF224" i="2"/>
  <c r="X8" i="3" s="1"/>
  <c r="AG224" i="2"/>
  <c r="Y8" i="3" s="1"/>
  <c r="AH224" i="2"/>
  <c r="Z8" i="3" s="1"/>
  <c r="AI224" i="2"/>
  <c r="AA8" i="3" s="1"/>
  <c r="AJ224" i="2"/>
  <c r="AB8" i="3" s="1"/>
  <c r="D158" i="2"/>
  <c r="F159" i="2"/>
  <c r="E29" i="1" s="1"/>
  <c r="G159" i="2"/>
  <c r="F29" i="1" s="1"/>
  <c r="H159" i="2"/>
  <c r="G29" i="1" s="1"/>
  <c r="I159" i="2"/>
  <c r="J159" i="2"/>
  <c r="I29" i="1" s="1"/>
  <c r="K159" i="2"/>
  <c r="J29" i="1" s="1"/>
  <c r="L159" i="2"/>
  <c r="K29" i="1" s="1"/>
  <c r="M159" i="2"/>
  <c r="L29" i="1" s="1"/>
  <c r="N159" i="2"/>
  <c r="O159" i="2"/>
  <c r="N29" i="1" s="1"/>
  <c r="P159" i="2"/>
  <c r="O29" i="1" s="1"/>
  <c r="Q159" i="2"/>
  <c r="P29" i="1" s="1"/>
  <c r="R159" i="2"/>
  <c r="Q29" i="1" s="1"/>
  <c r="S159" i="2"/>
  <c r="R29" i="1" s="1"/>
  <c r="T159" i="2"/>
  <c r="U159" i="2"/>
  <c r="T29" i="1" s="1"/>
  <c r="V159" i="2"/>
  <c r="W159" i="2"/>
  <c r="X159" i="2"/>
  <c r="W29" i="1" s="1"/>
  <c r="X29" i="1"/>
  <c r="Z159" i="2"/>
  <c r="D27" i="3" s="1"/>
  <c r="AA159" i="2"/>
  <c r="E27" i="3" s="1"/>
  <c r="AB159" i="2"/>
  <c r="F27" i="3" s="1"/>
  <c r="AC159" i="2"/>
  <c r="G27" i="3" s="1"/>
  <c r="AD159" i="2"/>
  <c r="H27" i="3" s="1"/>
  <c r="AE159" i="2"/>
  <c r="I27" i="3" s="1"/>
  <c r="AF159" i="2"/>
  <c r="J27" i="3" s="1"/>
  <c r="AG159" i="2"/>
  <c r="K27" i="3" s="1"/>
  <c r="AH159" i="2"/>
  <c r="AI159" i="2"/>
  <c r="M27" i="3" s="1"/>
  <c r="AJ159" i="2"/>
  <c r="N27" i="3" s="1"/>
  <c r="E159" i="2"/>
  <c r="D29" i="1" s="1"/>
  <c r="D87" i="2"/>
  <c r="F88" i="2"/>
  <c r="E20" i="1" s="1"/>
  <c r="H88" i="2"/>
  <c r="G20" i="1" s="1"/>
  <c r="I88" i="2"/>
  <c r="H20" i="1" s="1"/>
  <c r="J88" i="2"/>
  <c r="I20" i="1" s="1"/>
  <c r="K88" i="2"/>
  <c r="J20" i="1" s="1"/>
  <c r="L88" i="2"/>
  <c r="K20" i="1" s="1"/>
  <c r="M88" i="2"/>
  <c r="L20" i="1" s="1"/>
  <c r="N88" i="2"/>
  <c r="O88" i="2"/>
  <c r="N20" i="1" s="1"/>
  <c r="P88" i="2"/>
  <c r="O20" i="1" s="1"/>
  <c r="Q88" i="2"/>
  <c r="P20" i="1" s="1"/>
  <c r="R88" i="2"/>
  <c r="Q20" i="1" s="1"/>
  <c r="S88" i="2"/>
  <c r="R20" i="1" s="1"/>
  <c r="T88" i="2"/>
  <c r="S20" i="1" s="1"/>
  <c r="U88" i="2"/>
  <c r="T20" i="1" s="1"/>
  <c r="V88" i="2"/>
  <c r="U20" i="1" s="1"/>
  <c r="W88" i="2"/>
  <c r="X88" i="2"/>
  <c r="W20" i="1" s="1"/>
  <c r="Z88" i="2"/>
  <c r="D18" i="3" s="1"/>
  <c r="AA88" i="2"/>
  <c r="E18" i="3" s="1"/>
  <c r="AB88" i="2"/>
  <c r="F18" i="3" s="1"/>
  <c r="AC88" i="2"/>
  <c r="AD88" i="2"/>
  <c r="H18" i="3" s="1"/>
  <c r="AE88" i="2"/>
  <c r="I18" i="3" s="1"/>
  <c r="AF88" i="2"/>
  <c r="J18" i="3" s="1"/>
  <c r="AG88" i="2"/>
  <c r="K18" i="3" s="1"/>
  <c r="AH88" i="2"/>
  <c r="AI88" i="2"/>
  <c r="M18" i="3" s="1"/>
  <c r="AJ88" i="2"/>
  <c r="N18" i="3" s="1"/>
  <c r="Z77" i="2"/>
  <c r="D17" i="3" s="1"/>
  <c r="F77" i="2"/>
  <c r="E19" i="1" s="1"/>
  <c r="G77" i="2"/>
  <c r="F19" i="1" s="1"/>
  <c r="H77" i="2"/>
  <c r="I77" i="2"/>
  <c r="J77" i="2"/>
  <c r="I19" i="1" s="1"/>
  <c r="K77" i="2"/>
  <c r="J19" i="1" s="1"/>
  <c r="L77" i="2"/>
  <c r="K19" i="1" s="1"/>
  <c r="M77" i="2"/>
  <c r="L19" i="1" s="1"/>
  <c r="N77" i="2"/>
  <c r="O77" i="2"/>
  <c r="P77" i="2"/>
  <c r="O19" i="1" s="1"/>
  <c r="Q77" i="2"/>
  <c r="P19" i="1" s="1"/>
  <c r="R77" i="2"/>
  <c r="S77" i="2"/>
  <c r="T77" i="2"/>
  <c r="S19" i="1" s="1"/>
  <c r="U77" i="2"/>
  <c r="T19" i="1" s="1"/>
  <c r="V77" i="2"/>
  <c r="U19" i="1" s="1"/>
  <c r="W77" i="2"/>
  <c r="X77" i="2"/>
  <c r="W19" i="1" s="1"/>
  <c r="AA77" i="2"/>
  <c r="E17" i="3" s="1"/>
  <c r="AB77" i="2"/>
  <c r="F17" i="3" s="1"/>
  <c r="AC77" i="2"/>
  <c r="G17" i="3" s="1"/>
  <c r="AD77" i="2"/>
  <c r="H17" i="3" s="1"/>
  <c r="AE77" i="2"/>
  <c r="I17" i="3" s="1"/>
  <c r="AF77" i="2"/>
  <c r="AG77" i="2"/>
  <c r="K17" i="3" s="1"/>
  <c r="AH77" i="2"/>
  <c r="L17" i="3" s="1"/>
  <c r="AI77" i="2"/>
  <c r="M17" i="3" s="1"/>
  <c r="AJ77" i="2"/>
  <c r="N17" i="3" s="1"/>
  <c r="E77" i="2"/>
  <c r="D29" i="2"/>
  <c r="F30" i="2"/>
  <c r="E10" i="1" s="1"/>
  <c r="G30" i="2"/>
  <c r="H30" i="2"/>
  <c r="G10" i="1" s="1"/>
  <c r="I30" i="2"/>
  <c r="H10" i="1" s="1"/>
  <c r="J30" i="2"/>
  <c r="I10" i="1" s="1"/>
  <c r="K30" i="2"/>
  <c r="L30" i="2"/>
  <c r="M30" i="2"/>
  <c r="L10" i="1" s="1"/>
  <c r="N30" i="2"/>
  <c r="M10" i="1" s="1"/>
  <c r="O30" i="2"/>
  <c r="N10" i="1" s="1"/>
  <c r="P30" i="2"/>
  <c r="O10" i="1" s="1"/>
  <c r="Q30" i="2"/>
  <c r="P10" i="1" s="1"/>
  <c r="R30" i="2"/>
  <c r="Q10" i="1" s="1"/>
  <c r="S30" i="2"/>
  <c r="R10" i="1" s="1"/>
  <c r="T30" i="2"/>
  <c r="S10" i="1" s="1"/>
  <c r="U30" i="2"/>
  <c r="V30" i="2"/>
  <c r="U10" i="1" s="1"/>
  <c r="W30" i="2"/>
  <c r="X30" i="2"/>
  <c r="Z30" i="2"/>
  <c r="D8" i="3" s="1"/>
  <c r="AA30" i="2"/>
  <c r="E8" i="3" s="1"/>
  <c r="AB30" i="2"/>
  <c r="F8" i="3" s="1"/>
  <c r="AC30" i="2"/>
  <c r="AD30" i="2"/>
  <c r="H8" i="3" s="1"/>
  <c r="AE30" i="2"/>
  <c r="I8" i="3" s="1"/>
  <c r="AF30" i="2"/>
  <c r="J8" i="3" s="1"/>
  <c r="AG30" i="2"/>
  <c r="K8" i="3" s="1"/>
  <c r="AH30" i="2"/>
  <c r="AI30" i="2"/>
  <c r="M8" i="3" s="1"/>
  <c r="AJ30" i="2"/>
  <c r="N8" i="3" s="1"/>
  <c r="E30" i="2"/>
  <c r="AA164" i="2"/>
  <c r="E28" i="3" s="1"/>
  <c r="AB164" i="2"/>
  <c r="F28" i="3" s="1"/>
  <c r="AC164" i="2"/>
  <c r="G28" i="3" s="1"/>
  <c r="AD164" i="2"/>
  <c r="H28" i="3" s="1"/>
  <c r="AE164" i="2"/>
  <c r="I28" i="3" s="1"/>
  <c r="AF164" i="2"/>
  <c r="J28" i="3" s="1"/>
  <c r="AG164" i="2"/>
  <c r="AH164" i="2"/>
  <c r="L28" i="3" s="1"/>
  <c r="AI164" i="2"/>
  <c r="M28" i="3" s="1"/>
  <c r="AJ164" i="2"/>
  <c r="N28" i="3" s="1"/>
  <c r="Z164" i="2"/>
  <c r="D28" i="3" s="1"/>
  <c r="F164" i="2"/>
  <c r="F30" i="1"/>
  <c r="H164" i="2"/>
  <c r="G30" i="1" s="1"/>
  <c r="I164" i="2"/>
  <c r="J164" i="2"/>
  <c r="I30" i="1" s="1"/>
  <c r="K164" i="2"/>
  <c r="J30" i="1" s="1"/>
  <c r="L164" i="2"/>
  <c r="K30" i="1" s="1"/>
  <c r="M164" i="2"/>
  <c r="L30" i="1" s="1"/>
  <c r="N164" i="2"/>
  <c r="M30" i="1" s="1"/>
  <c r="O164" i="2"/>
  <c r="N30" i="1" s="1"/>
  <c r="P164" i="2"/>
  <c r="O30" i="1" s="1"/>
  <c r="Q164" i="2"/>
  <c r="P30" i="1" s="1"/>
  <c r="R164" i="2"/>
  <c r="Q30" i="1" s="1"/>
  <c r="S164" i="2"/>
  <c r="R30" i="1" s="1"/>
  <c r="T164" i="2"/>
  <c r="S30" i="1" s="1"/>
  <c r="U164" i="2"/>
  <c r="T30" i="1" s="1"/>
  <c r="V164" i="2"/>
  <c r="U30" i="1" s="1"/>
  <c r="W164" i="2"/>
  <c r="X164" i="2"/>
  <c r="W30" i="1" s="1"/>
  <c r="AA275" i="2"/>
  <c r="S20" i="3" s="1"/>
  <c r="AB275" i="2"/>
  <c r="T20" i="3" s="1"/>
  <c r="AC275" i="2"/>
  <c r="U20" i="3" s="1"/>
  <c r="AD275" i="2"/>
  <c r="V20" i="3" s="1"/>
  <c r="AE275" i="2"/>
  <c r="W20" i="3" s="1"/>
  <c r="AF275" i="2"/>
  <c r="X20" i="3" s="1"/>
  <c r="AG275" i="2"/>
  <c r="Y20" i="3" s="1"/>
  <c r="AH275" i="2"/>
  <c r="Z20" i="3" s="1"/>
  <c r="AI275" i="2"/>
  <c r="AA20" i="3" s="1"/>
  <c r="AJ275" i="2"/>
  <c r="AB20" i="3" s="1"/>
  <c r="Z275" i="2"/>
  <c r="R20" i="3" s="1"/>
  <c r="F275" i="2"/>
  <c r="E51" i="1" s="1"/>
  <c r="G275" i="2"/>
  <c r="F51" i="1" s="1"/>
  <c r="H275" i="2"/>
  <c r="G51" i="1" s="1"/>
  <c r="I275" i="2"/>
  <c r="H51" i="1" s="1"/>
  <c r="J275" i="2"/>
  <c r="I51" i="1" s="1"/>
  <c r="K275" i="2"/>
  <c r="J51" i="1" s="1"/>
  <c r="L275" i="2"/>
  <c r="K51" i="1" s="1"/>
  <c r="M275" i="2"/>
  <c r="L51" i="1" s="1"/>
  <c r="N275" i="2"/>
  <c r="M51" i="1" s="1"/>
  <c r="O275" i="2"/>
  <c r="N51" i="1" s="1"/>
  <c r="P275" i="2"/>
  <c r="O51" i="1" s="1"/>
  <c r="Q275" i="2"/>
  <c r="P51" i="1" s="1"/>
  <c r="R275" i="2"/>
  <c r="Q51" i="1" s="1"/>
  <c r="S275" i="2"/>
  <c r="R51" i="1" s="1"/>
  <c r="T275" i="2"/>
  <c r="S51" i="1" s="1"/>
  <c r="U275" i="2"/>
  <c r="T51" i="1" s="1"/>
  <c r="V275" i="2"/>
  <c r="U51" i="1" s="1"/>
  <c r="W275" i="2"/>
  <c r="V51" i="1" s="1"/>
  <c r="X275" i="2"/>
  <c r="W51" i="1" s="1"/>
  <c r="E275" i="2"/>
  <c r="D51" i="1" s="1"/>
  <c r="AA198" i="2"/>
  <c r="E32" i="3" s="1"/>
  <c r="AB198" i="2"/>
  <c r="F32" i="3" s="1"/>
  <c r="AC198" i="2"/>
  <c r="G32" i="3" s="1"/>
  <c r="AD198" i="2"/>
  <c r="H32" i="3" s="1"/>
  <c r="AE198" i="2"/>
  <c r="I32" i="3" s="1"/>
  <c r="AF198" i="2"/>
  <c r="J32" i="3" s="1"/>
  <c r="AG198" i="2"/>
  <c r="K32" i="3" s="1"/>
  <c r="AH198" i="2"/>
  <c r="L32" i="3" s="1"/>
  <c r="AI198" i="2"/>
  <c r="M32" i="3" s="1"/>
  <c r="AJ198" i="2"/>
  <c r="N32" i="3" s="1"/>
  <c r="Z198" i="2"/>
  <c r="D32" i="3" s="1"/>
  <c r="F198" i="2"/>
  <c r="E34" i="1" s="1"/>
  <c r="G198" i="2"/>
  <c r="F34" i="1" s="1"/>
  <c r="H198" i="2"/>
  <c r="G34" i="1" s="1"/>
  <c r="I198" i="2"/>
  <c r="H34" i="1" s="1"/>
  <c r="J198" i="2"/>
  <c r="I34" i="1" s="1"/>
  <c r="K198" i="2"/>
  <c r="J34" i="1" s="1"/>
  <c r="L198" i="2"/>
  <c r="K34" i="1" s="1"/>
  <c r="M198" i="2"/>
  <c r="L34" i="1" s="1"/>
  <c r="N198" i="2"/>
  <c r="M34" i="1" s="1"/>
  <c r="O198" i="2"/>
  <c r="N34" i="1" s="1"/>
  <c r="P198" i="2"/>
  <c r="O34" i="1" s="1"/>
  <c r="Q198" i="2"/>
  <c r="P34" i="1" s="1"/>
  <c r="R198" i="2"/>
  <c r="Q34" i="1" s="1"/>
  <c r="S198" i="2"/>
  <c r="R34" i="1" s="1"/>
  <c r="T198" i="2"/>
  <c r="S34" i="1" s="1"/>
  <c r="U198" i="2"/>
  <c r="T34" i="1" s="1"/>
  <c r="V198" i="2"/>
  <c r="U34" i="1" s="1"/>
  <c r="W198" i="2"/>
  <c r="X198" i="2"/>
  <c r="W34" i="1" s="1"/>
  <c r="E198" i="2"/>
  <c r="D34" i="1" s="1"/>
  <c r="D197" i="2"/>
  <c r="AA153" i="2"/>
  <c r="F25" i="3"/>
  <c r="F26" i="3" s="1"/>
  <c r="AC153" i="2"/>
  <c r="H25" i="3"/>
  <c r="H26" i="3" s="1"/>
  <c r="I25" i="3"/>
  <c r="I26" i="3" s="1"/>
  <c r="K25" i="3"/>
  <c r="K26" i="3" s="1"/>
  <c r="L25" i="3"/>
  <c r="L26" i="3" s="1"/>
  <c r="AI153" i="2"/>
  <c r="N25" i="3"/>
  <c r="N26" i="3" s="1"/>
  <c r="Z153" i="2"/>
  <c r="E27" i="1"/>
  <c r="E28" i="1" s="1"/>
  <c r="G153" i="2"/>
  <c r="H153" i="2"/>
  <c r="H27" i="1"/>
  <c r="H28" i="1" s="1"/>
  <c r="I27" i="1"/>
  <c r="I28" i="1" s="1"/>
  <c r="J27" i="1"/>
  <c r="J28" i="1" s="1"/>
  <c r="L27" i="1"/>
  <c r="L28" i="1" s="1"/>
  <c r="N153" i="2"/>
  <c r="N27" i="1"/>
  <c r="N28" i="1" s="1"/>
  <c r="O27" i="1"/>
  <c r="O28" i="1" s="1"/>
  <c r="P27" i="1"/>
  <c r="P28" i="1" s="1"/>
  <c r="R153" i="2"/>
  <c r="S153" i="2"/>
  <c r="S27" i="1"/>
  <c r="S28" i="1" s="1"/>
  <c r="T27" i="1"/>
  <c r="T28" i="1" s="1"/>
  <c r="V153" i="2"/>
  <c r="W153" i="2"/>
  <c r="W27" i="1"/>
  <c r="W28" i="1" s="1"/>
  <c r="D27" i="1"/>
  <c r="D28" i="1" s="1"/>
  <c r="D144" i="2"/>
  <c r="T39" i="2"/>
  <c r="S11" i="1" s="1"/>
  <c r="U20" i="2"/>
  <c r="U39" i="2"/>
  <c r="T11" i="1" s="1"/>
  <c r="T12" i="1"/>
  <c r="U47" i="2"/>
  <c r="T13" i="1" s="1"/>
  <c r="U53" i="2"/>
  <c r="T14" i="1" s="1"/>
  <c r="U58" i="2"/>
  <c r="T15" i="1" s="1"/>
  <c r="U65" i="2"/>
  <c r="T17" i="1" s="1"/>
  <c r="U72" i="2"/>
  <c r="T18" i="1" s="1"/>
  <c r="U96" i="2"/>
  <c r="T21" i="1" s="1"/>
  <c r="U103" i="2"/>
  <c r="T22" i="1" s="1"/>
  <c r="U111" i="2"/>
  <c r="T23" i="1" s="1"/>
  <c r="U113" i="2"/>
  <c r="T24" i="1" s="1"/>
  <c r="U117" i="2"/>
  <c r="T25" i="1" s="1"/>
  <c r="T31" i="1"/>
  <c r="U174" i="2"/>
  <c r="T32" i="1" s="1"/>
  <c r="U182" i="2"/>
  <c r="T33" i="1" s="1"/>
  <c r="U203" i="2"/>
  <c r="T35" i="1" s="1"/>
  <c r="U209" i="2"/>
  <c r="T37" i="1" s="1"/>
  <c r="U212" i="2"/>
  <c r="T38" i="1" s="1"/>
  <c r="U231" i="2"/>
  <c r="T40" i="1" s="1"/>
  <c r="U234" i="2"/>
  <c r="T41" i="1" s="1"/>
  <c r="T42" i="1"/>
  <c r="U239" i="2"/>
  <c r="T43" i="1" s="1"/>
  <c r="U241" i="2"/>
  <c r="T44" i="1" s="1"/>
  <c r="U252" i="2"/>
  <c r="T46" i="1" s="1"/>
  <c r="U258" i="2"/>
  <c r="T47" i="1" s="1"/>
  <c r="U262" i="2"/>
  <c r="T48" i="1" s="1"/>
  <c r="U266" i="2"/>
  <c r="T49" i="1" s="1"/>
  <c r="U292" i="2"/>
  <c r="T53" i="1" s="1"/>
  <c r="U297" i="2"/>
  <c r="T54" i="1" s="1"/>
  <c r="U302" i="2"/>
  <c r="T55" i="1" s="1"/>
  <c r="U308" i="2"/>
  <c r="T56" i="1" s="1"/>
  <c r="U316" i="2"/>
  <c r="T57" i="1" s="1"/>
  <c r="U323" i="2"/>
  <c r="T58" i="1" s="1"/>
  <c r="U329" i="2"/>
  <c r="T59" i="1" s="1"/>
  <c r="U335" i="2"/>
  <c r="T60" i="1" s="1"/>
  <c r="D250" i="2"/>
  <c r="AD329" i="2"/>
  <c r="V28" i="3" s="1"/>
  <c r="AE329" i="2"/>
  <c r="W28" i="3" s="1"/>
  <c r="AF329" i="2"/>
  <c r="X28" i="3" s="1"/>
  <c r="AG329" i="2"/>
  <c r="Y28" i="3" s="1"/>
  <c r="AH329" i="2"/>
  <c r="Z28" i="3" s="1"/>
  <c r="AI329" i="2"/>
  <c r="AA28" i="3" s="1"/>
  <c r="AJ329" i="2"/>
  <c r="AB28" i="3" s="1"/>
  <c r="AA329" i="2"/>
  <c r="S28" i="3" s="1"/>
  <c r="AC329" i="2"/>
  <c r="U28" i="3" s="1"/>
  <c r="AB329" i="2"/>
  <c r="T28" i="3" s="1"/>
  <c r="Z329" i="2"/>
  <c r="R28" i="3" s="1"/>
  <c r="F329" i="2"/>
  <c r="E59" i="1" s="1"/>
  <c r="G329" i="2"/>
  <c r="F59" i="1" s="1"/>
  <c r="H329" i="2"/>
  <c r="G59" i="1" s="1"/>
  <c r="I329" i="2"/>
  <c r="H59" i="1" s="1"/>
  <c r="J329" i="2"/>
  <c r="I59" i="1" s="1"/>
  <c r="K329" i="2"/>
  <c r="J59" i="1" s="1"/>
  <c r="L329" i="2"/>
  <c r="K59" i="1" s="1"/>
  <c r="M329" i="2"/>
  <c r="L59" i="1" s="1"/>
  <c r="N329" i="2"/>
  <c r="M59" i="1" s="1"/>
  <c r="O329" i="2"/>
  <c r="N59" i="1" s="1"/>
  <c r="P329" i="2"/>
  <c r="O59" i="1" s="1"/>
  <c r="Q329" i="2"/>
  <c r="P59" i="1" s="1"/>
  <c r="R329" i="2"/>
  <c r="Q59" i="1" s="1"/>
  <c r="S329" i="2"/>
  <c r="R59" i="1" s="1"/>
  <c r="T329" i="2"/>
  <c r="S59" i="1" s="1"/>
  <c r="V329" i="2"/>
  <c r="U59" i="1" s="1"/>
  <c r="W329" i="2"/>
  <c r="X329" i="2"/>
  <c r="W59" i="1" s="1"/>
  <c r="E329" i="2"/>
  <c r="D59" i="1" s="1"/>
  <c r="D328" i="2"/>
  <c r="X60" i="1"/>
  <c r="X59" i="1"/>
  <c r="X58" i="1"/>
  <c r="X57" i="1"/>
  <c r="X56" i="1"/>
  <c r="X54" i="1"/>
  <c r="X53" i="1"/>
  <c r="X35" i="1"/>
  <c r="X34" i="1"/>
  <c r="X33" i="1"/>
  <c r="X32" i="1"/>
  <c r="X31" i="1"/>
  <c r="X30" i="1"/>
  <c r="X27" i="1"/>
  <c r="X28" i="1" s="1"/>
  <c r="X25" i="1"/>
  <c r="X24" i="1"/>
  <c r="X23" i="1"/>
  <c r="X22" i="1"/>
  <c r="X21" i="1"/>
  <c r="X20" i="1"/>
  <c r="X19" i="1"/>
  <c r="X17" i="1"/>
  <c r="X15" i="1"/>
  <c r="X14" i="1"/>
  <c r="X13" i="1"/>
  <c r="X12" i="1"/>
  <c r="X11" i="1"/>
  <c r="X10" i="1"/>
  <c r="X8" i="1"/>
  <c r="X9" i="1" s="1"/>
  <c r="S12" i="1"/>
  <c r="D142" i="2"/>
  <c r="E10" i="3"/>
  <c r="G10" i="3"/>
  <c r="F10" i="3"/>
  <c r="H10" i="3"/>
  <c r="I10" i="3"/>
  <c r="J10" i="3"/>
  <c r="K10" i="3"/>
  <c r="L10" i="3"/>
  <c r="M10" i="3"/>
  <c r="N10" i="3"/>
  <c r="D10" i="3"/>
  <c r="W12" i="1"/>
  <c r="E12" i="1"/>
  <c r="F12" i="1"/>
  <c r="G12" i="1"/>
  <c r="H12" i="1"/>
  <c r="I12" i="1"/>
  <c r="J12" i="1"/>
  <c r="K12" i="1"/>
  <c r="L12" i="1"/>
  <c r="M12" i="1"/>
  <c r="N12" i="1"/>
  <c r="O12" i="1"/>
  <c r="P12" i="1"/>
  <c r="Q12" i="1"/>
  <c r="R12" i="1"/>
  <c r="U12" i="1"/>
  <c r="D12" i="1"/>
  <c r="D30" i="1"/>
  <c r="I50" i="1"/>
  <c r="K50" i="1"/>
  <c r="D43" i="2"/>
  <c r="D270" i="2"/>
  <c r="D141" i="2"/>
  <c r="D85" i="2"/>
  <c r="N45" i="1"/>
  <c r="AE297" i="2"/>
  <c r="W23" i="3" s="1"/>
  <c r="AE302" i="2"/>
  <c r="W24" i="3" s="1"/>
  <c r="AE308" i="2"/>
  <c r="W25" i="3" s="1"/>
  <c r="AE316" i="2"/>
  <c r="W26" i="3" s="1"/>
  <c r="AE323" i="2"/>
  <c r="W27" i="3" s="1"/>
  <c r="AE335" i="2"/>
  <c r="W29" i="3" s="1"/>
  <c r="F292" i="2"/>
  <c r="E53" i="1" s="1"/>
  <c r="G292" i="2"/>
  <c r="F53" i="1" s="1"/>
  <c r="H292" i="2"/>
  <c r="G53" i="1" s="1"/>
  <c r="I292" i="2"/>
  <c r="J292" i="2"/>
  <c r="I53" i="1" s="1"/>
  <c r="K292" i="2"/>
  <c r="J53" i="1" s="1"/>
  <c r="L292" i="2"/>
  <c r="K53" i="1" s="1"/>
  <c r="M292" i="2"/>
  <c r="L53" i="1" s="1"/>
  <c r="N292" i="2"/>
  <c r="M53" i="1" s="1"/>
  <c r="O292" i="2"/>
  <c r="N53" i="1" s="1"/>
  <c r="P292" i="2"/>
  <c r="O53" i="1" s="1"/>
  <c r="Q292" i="2"/>
  <c r="P53" i="1" s="1"/>
  <c r="R292" i="2"/>
  <c r="Q53" i="1" s="1"/>
  <c r="S292" i="2"/>
  <c r="R53" i="1" s="1"/>
  <c r="T292" i="2"/>
  <c r="S53" i="1" s="1"/>
  <c r="V292" i="2"/>
  <c r="U53" i="1" s="1"/>
  <c r="W292" i="2"/>
  <c r="X292" i="2"/>
  <c r="W53" i="1" s="1"/>
  <c r="Z292" i="2"/>
  <c r="R22" i="3" s="1"/>
  <c r="AA292" i="2"/>
  <c r="S22" i="3" s="1"/>
  <c r="AC292" i="2"/>
  <c r="U22" i="3" s="1"/>
  <c r="AB292" i="2"/>
  <c r="T22" i="3" s="1"/>
  <c r="AD292" i="2"/>
  <c r="V22" i="3" s="1"/>
  <c r="AE292" i="2"/>
  <c r="W22" i="3" s="1"/>
  <c r="AF292" i="2"/>
  <c r="X22" i="3" s="1"/>
  <c r="AG292" i="2"/>
  <c r="Y22" i="3" s="1"/>
  <c r="AH292" i="2"/>
  <c r="Z22" i="3" s="1"/>
  <c r="AI292" i="2"/>
  <c r="AA22" i="3" s="1"/>
  <c r="AJ292" i="2"/>
  <c r="AB22" i="3" s="1"/>
  <c r="E292" i="2"/>
  <c r="D291" i="2"/>
  <c r="AE252" i="2"/>
  <c r="W15" i="3" s="1"/>
  <c r="AE258" i="2"/>
  <c r="W16" i="3" s="1"/>
  <c r="AE262" i="2"/>
  <c r="W17" i="3" s="1"/>
  <c r="AE266" i="2"/>
  <c r="W18" i="3" s="1"/>
  <c r="AE272" i="2"/>
  <c r="W19" i="3" s="1"/>
  <c r="AE231" i="2"/>
  <c r="W9" i="3" s="1"/>
  <c r="AE234" i="2"/>
  <c r="W10" i="3" s="1"/>
  <c r="W11" i="3"/>
  <c r="AE239" i="2"/>
  <c r="W12" i="3" s="1"/>
  <c r="AE241" i="2"/>
  <c r="W13" i="3" s="1"/>
  <c r="AE20" i="2"/>
  <c r="I6" i="3" s="1"/>
  <c r="AE39" i="2"/>
  <c r="I9" i="3" s="1"/>
  <c r="AE47" i="2"/>
  <c r="I11" i="3" s="1"/>
  <c r="AE53" i="2"/>
  <c r="I12" i="3" s="1"/>
  <c r="AE58" i="2"/>
  <c r="I13" i="3" s="1"/>
  <c r="AE65" i="2"/>
  <c r="I15" i="3" s="1"/>
  <c r="AE72" i="2"/>
  <c r="I16" i="3" s="1"/>
  <c r="AE96" i="2"/>
  <c r="I19" i="3" s="1"/>
  <c r="AE103" i="2"/>
  <c r="I20" i="3" s="1"/>
  <c r="AE111" i="2"/>
  <c r="I21" i="3" s="1"/>
  <c r="AE113" i="2"/>
  <c r="I22" i="3" s="1"/>
  <c r="AE117" i="2"/>
  <c r="I23" i="3" s="1"/>
  <c r="AE174" i="2"/>
  <c r="I30" i="3" s="1"/>
  <c r="AE182" i="2"/>
  <c r="I31" i="3" s="1"/>
  <c r="AE203" i="2"/>
  <c r="I33" i="3" s="1"/>
  <c r="AE209" i="2"/>
  <c r="W6" i="3" s="1"/>
  <c r="AE212" i="2"/>
  <c r="W7" i="3" s="1"/>
  <c r="D220" i="2"/>
  <c r="D219" i="2"/>
  <c r="W209" i="2"/>
  <c r="W212" i="2"/>
  <c r="V38" i="1" s="1"/>
  <c r="W231" i="2"/>
  <c r="V40" i="1" s="1"/>
  <c r="W234" i="2"/>
  <c r="V41" i="1" s="1"/>
  <c r="V42" i="1"/>
  <c r="W239" i="2"/>
  <c r="V43" i="1" s="1"/>
  <c r="W241" i="2"/>
  <c r="V44" i="1" s="1"/>
  <c r="W252" i="2"/>
  <c r="W258" i="2"/>
  <c r="V47" i="1" s="1"/>
  <c r="W262" i="2"/>
  <c r="V48" i="1" s="1"/>
  <c r="W266" i="2"/>
  <c r="V49" i="1" s="1"/>
  <c r="V50" i="1"/>
  <c r="W203" i="2"/>
  <c r="W174" i="2"/>
  <c r="W182" i="2"/>
  <c r="W103" i="2"/>
  <c r="W111" i="2"/>
  <c r="W113" i="2"/>
  <c r="W117" i="2"/>
  <c r="W96" i="2"/>
  <c r="W72" i="2"/>
  <c r="W65" i="2"/>
  <c r="W39" i="2"/>
  <c r="W47" i="2"/>
  <c r="W53" i="2"/>
  <c r="W58" i="2"/>
  <c r="W20" i="2"/>
  <c r="W21" i="2" s="1"/>
  <c r="D18" i="2"/>
  <c r="J315" i="2"/>
  <c r="D315" i="2" s="1"/>
  <c r="K316" i="2"/>
  <c r="J57" i="1" s="1"/>
  <c r="E239" i="2"/>
  <c r="D43" i="1" s="1"/>
  <c r="F239" i="2"/>
  <c r="E43" i="1" s="1"/>
  <c r="G239" i="2"/>
  <c r="F43" i="1" s="1"/>
  <c r="H239" i="2"/>
  <c r="G43" i="1" s="1"/>
  <c r="I239" i="2"/>
  <c r="H43" i="1" s="1"/>
  <c r="J239" i="2"/>
  <c r="I43" i="1" s="1"/>
  <c r="K239" i="2"/>
  <c r="J43" i="1" s="1"/>
  <c r="L239" i="2"/>
  <c r="K43" i="1" s="1"/>
  <c r="M239" i="2"/>
  <c r="L43" i="1" s="1"/>
  <c r="N239" i="2"/>
  <c r="M43" i="1" s="1"/>
  <c r="O239" i="2"/>
  <c r="N43" i="1" s="1"/>
  <c r="P239" i="2"/>
  <c r="O43" i="1" s="1"/>
  <c r="Q239" i="2"/>
  <c r="P43" i="1" s="1"/>
  <c r="R239" i="2"/>
  <c r="Q43" i="1" s="1"/>
  <c r="S239" i="2"/>
  <c r="R43" i="1" s="1"/>
  <c r="T239" i="2"/>
  <c r="S43" i="1" s="1"/>
  <c r="L201" i="2"/>
  <c r="D201" i="2" s="1"/>
  <c r="AD239" i="2"/>
  <c r="V12" i="3" s="1"/>
  <c r="AF239" i="2"/>
  <c r="X12" i="3" s="1"/>
  <c r="AG239" i="2"/>
  <c r="Y12" i="3" s="1"/>
  <c r="AH239" i="2"/>
  <c r="Z12" i="3" s="1"/>
  <c r="AI239" i="2"/>
  <c r="AA12" i="3" s="1"/>
  <c r="AJ239" i="2"/>
  <c r="AB12" i="3" s="1"/>
  <c r="AB239" i="2"/>
  <c r="T12" i="3" s="1"/>
  <c r="D238" i="2"/>
  <c r="E78" i="2"/>
  <c r="E88" i="2" s="1"/>
  <c r="D20" i="1" s="1"/>
  <c r="G78" i="2"/>
  <c r="G88" i="2" s="1"/>
  <c r="F20" i="1" s="1"/>
  <c r="G203" i="2"/>
  <c r="F35" i="1" s="1"/>
  <c r="H203" i="2"/>
  <c r="G35" i="1" s="1"/>
  <c r="E224" i="2"/>
  <c r="D143" i="2"/>
  <c r="D195" i="2"/>
  <c r="D105" i="2"/>
  <c r="E111" i="2"/>
  <c r="D23" i="1" s="1"/>
  <c r="T69" i="2"/>
  <c r="T72" i="2" s="1"/>
  <c r="S18" i="1" s="1"/>
  <c r="E53" i="2"/>
  <c r="D14" i="1" s="1"/>
  <c r="H335" i="2"/>
  <c r="G60" i="1" s="1"/>
  <c r="J335" i="2"/>
  <c r="I60" i="1" s="1"/>
  <c r="E335" i="2"/>
  <c r="D60" i="1" s="1"/>
  <c r="I335" i="2"/>
  <c r="H60" i="1" s="1"/>
  <c r="D251" i="2"/>
  <c r="D321" i="2"/>
  <c r="D322" i="2"/>
  <c r="Z323" i="2"/>
  <c r="R27" i="3" s="1"/>
  <c r="AA323" i="2"/>
  <c r="S27" i="3" s="1"/>
  <c r="AC323" i="2"/>
  <c r="U27" i="3" s="1"/>
  <c r="AB323" i="2"/>
  <c r="T27" i="3" s="1"/>
  <c r="AD323" i="2"/>
  <c r="V27" i="3" s="1"/>
  <c r="AF323" i="2"/>
  <c r="X27" i="3" s="1"/>
  <c r="AG323" i="2"/>
  <c r="Y27" i="3" s="1"/>
  <c r="AH323" i="2"/>
  <c r="Z27" i="3" s="1"/>
  <c r="AI323" i="2"/>
  <c r="AA27" i="3" s="1"/>
  <c r="AJ323" i="2"/>
  <c r="AB27" i="3" s="1"/>
  <c r="H323" i="2"/>
  <c r="G58" i="1" s="1"/>
  <c r="I323" i="2"/>
  <c r="H58" i="1" s="1"/>
  <c r="J323" i="2"/>
  <c r="I58" i="1" s="1"/>
  <c r="K323" i="2"/>
  <c r="J58" i="1" s="1"/>
  <c r="L323" i="2"/>
  <c r="K58" i="1" s="1"/>
  <c r="M323" i="2"/>
  <c r="L58" i="1" s="1"/>
  <c r="N323" i="2"/>
  <c r="M58" i="1" s="1"/>
  <c r="O323" i="2"/>
  <c r="N58" i="1" s="1"/>
  <c r="P323" i="2"/>
  <c r="O58" i="1" s="1"/>
  <c r="Q323" i="2"/>
  <c r="P58" i="1" s="1"/>
  <c r="R323" i="2"/>
  <c r="Q58" i="1" s="1"/>
  <c r="S323" i="2"/>
  <c r="R58" i="1" s="1"/>
  <c r="T323" i="2"/>
  <c r="S58" i="1" s="1"/>
  <c r="E323" i="2"/>
  <c r="D58" i="1" s="1"/>
  <c r="F323" i="2"/>
  <c r="E58" i="1" s="1"/>
  <c r="G323" i="2"/>
  <c r="F58" i="1" s="1"/>
  <c r="V323" i="2"/>
  <c r="U58" i="1" s="1"/>
  <c r="X323" i="2"/>
  <c r="W58" i="1" s="1"/>
  <c r="D271" i="2"/>
  <c r="D269" i="2"/>
  <c r="Z272" i="2"/>
  <c r="R19" i="3" s="1"/>
  <c r="AA272" i="2"/>
  <c r="S19" i="3" s="1"/>
  <c r="AB272" i="2"/>
  <c r="T19" i="3" s="1"/>
  <c r="AD272" i="2"/>
  <c r="V19" i="3" s="1"/>
  <c r="AF272" i="2"/>
  <c r="X19" i="3" s="1"/>
  <c r="AG272" i="2"/>
  <c r="Y19" i="3" s="1"/>
  <c r="AH272" i="2"/>
  <c r="Z19" i="3" s="1"/>
  <c r="AI272" i="2"/>
  <c r="AA19" i="3" s="1"/>
  <c r="AJ272" i="2"/>
  <c r="AB19" i="3" s="1"/>
  <c r="AC272" i="2"/>
  <c r="U19" i="3" s="1"/>
  <c r="J50" i="1"/>
  <c r="L50" i="1"/>
  <c r="M50" i="1"/>
  <c r="N50" i="1"/>
  <c r="O50" i="1"/>
  <c r="P50" i="1"/>
  <c r="Q50" i="1"/>
  <c r="R50" i="1"/>
  <c r="U50" i="1"/>
  <c r="W50" i="1"/>
  <c r="S50" i="1"/>
  <c r="AB39" i="2"/>
  <c r="F9" i="3" s="1"/>
  <c r="Z39" i="2"/>
  <c r="D9" i="3" s="1"/>
  <c r="AA39" i="2"/>
  <c r="E9" i="3" s="1"/>
  <c r="AC39" i="2"/>
  <c r="G9" i="3" s="1"/>
  <c r="AD39" i="2"/>
  <c r="H9" i="3" s="1"/>
  <c r="AF39" i="2"/>
  <c r="J9" i="3" s="1"/>
  <c r="AG39" i="2"/>
  <c r="K9" i="3" s="1"/>
  <c r="AI39" i="2"/>
  <c r="M9" i="3" s="1"/>
  <c r="AJ39" i="2"/>
  <c r="N9" i="3" s="1"/>
  <c r="AH39" i="2"/>
  <c r="L9" i="3" s="1"/>
  <c r="E39" i="2"/>
  <c r="D11" i="1" s="1"/>
  <c r="D38" i="2"/>
  <c r="F39" i="2"/>
  <c r="E11" i="1" s="1"/>
  <c r="G39" i="2"/>
  <c r="F11" i="1" s="1"/>
  <c r="H39" i="2"/>
  <c r="G11" i="1" s="1"/>
  <c r="I39" i="2"/>
  <c r="H11" i="1" s="1"/>
  <c r="J39" i="2"/>
  <c r="I11" i="1" s="1"/>
  <c r="K39" i="2"/>
  <c r="J11" i="1" s="1"/>
  <c r="L39" i="2"/>
  <c r="K11" i="1" s="1"/>
  <c r="M39" i="2"/>
  <c r="L11" i="1" s="1"/>
  <c r="N39" i="2"/>
  <c r="M11" i="1" s="1"/>
  <c r="O39" i="2"/>
  <c r="N11" i="1" s="1"/>
  <c r="P39" i="2"/>
  <c r="O11" i="1" s="1"/>
  <c r="Q39" i="2"/>
  <c r="P11" i="1" s="1"/>
  <c r="R39" i="2"/>
  <c r="Q11" i="1" s="1"/>
  <c r="S39" i="2"/>
  <c r="R11" i="1" s="1"/>
  <c r="V39" i="2"/>
  <c r="U11" i="1" s="1"/>
  <c r="X39" i="2"/>
  <c r="W11" i="1" s="1"/>
  <c r="D37" i="2"/>
  <c r="Z20" i="2"/>
  <c r="D6" i="3" s="1"/>
  <c r="AA20" i="2"/>
  <c r="AA21" i="2" s="1"/>
  <c r="E7" i="3" s="1"/>
  <c r="AC20" i="2"/>
  <c r="G6" i="3" s="1"/>
  <c r="AD20" i="2"/>
  <c r="H6" i="3" s="1"/>
  <c r="AF20" i="2"/>
  <c r="AG20" i="2"/>
  <c r="K6" i="3" s="1"/>
  <c r="AH20" i="2"/>
  <c r="AH21" i="2" s="1"/>
  <c r="L7" i="3" s="1"/>
  <c r="AI20" i="2"/>
  <c r="M6" i="3" s="1"/>
  <c r="AJ20" i="2"/>
  <c r="AJ21" i="2" s="1"/>
  <c r="N7" i="3" s="1"/>
  <c r="AB20" i="2"/>
  <c r="D19" i="2"/>
  <c r="E20" i="2"/>
  <c r="F20" i="2"/>
  <c r="E8" i="1" s="1"/>
  <c r="E9" i="1" s="1"/>
  <c r="G20" i="2"/>
  <c r="H20" i="2"/>
  <c r="G8" i="1" s="1"/>
  <c r="G9" i="1" s="1"/>
  <c r="I20" i="2"/>
  <c r="I21" i="2" s="1"/>
  <c r="J20" i="2"/>
  <c r="I8" i="1" s="1"/>
  <c r="I9" i="1" s="1"/>
  <c r="K20" i="2"/>
  <c r="J8" i="1" s="1"/>
  <c r="J9" i="1" s="1"/>
  <c r="L20" i="2"/>
  <c r="L21" i="2" s="1"/>
  <c r="M20" i="2"/>
  <c r="N20" i="2"/>
  <c r="N21" i="2" s="1"/>
  <c r="O20" i="2"/>
  <c r="N8" i="1" s="1"/>
  <c r="N9" i="1" s="1"/>
  <c r="P20" i="2"/>
  <c r="Q20" i="2"/>
  <c r="P8" i="1" s="1"/>
  <c r="P9" i="1" s="1"/>
  <c r="R20" i="2"/>
  <c r="Q8" i="1" s="1"/>
  <c r="Q9" i="1" s="1"/>
  <c r="S20" i="2"/>
  <c r="R8" i="1" s="1"/>
  <c r="R9" i="1" s="1"/>
  <c r="V20" i="2"/>
  <c r="U8" i="1" s="1"/>
  <c r="X20" i="2"/>
  <c r="X21" i="2" s="1"/>
  <c r="T20" i="2"/>
  <c r="S8" i="1" s="1"/>
  <c r="S9" i="1" s="1"/>
  <c r="D17" i="2"/>
  <c r="D5" i="2"/>
  <c r="D6" i="2"/>
  <c r="D8" i="2"/>
  <c r="D9" i="2"/>
  <c r="D10" i="2"/>
  <c r="D11" i="2"/>
  <c r="D12" i="2"/>
  <c r="D13" i="2"/>
  <c r="D14" i="2"/>
  <c r="D15" i="2"/>
  <c r="D16" i="2"/>
  <c r="E103" i="2"/>
  <c r="D22" i="1" s="1"/>
  <c r="F103" i="2"/>
  <c r="E22" i="1" s="1"/>
  <c r="G103" i="2"/>
  <c r="F22" i="1" s="1"/>
  <c r="H103" i="2"/>
  <c r="G22" i="1" s="1"/>
  <c r="I103" i="2"/>
  <c r="H22" i="1" s="1"/>
  <c r="J103" i="2"/>
  <c r="I22" i="1" s="1"/>
  <c r="K103" i="2"/>
  <c r="J22" i="1" s="1"/>
  <c r="L103" i="2"/>
  <c r="K22" i="1" s="1"/>
  <c r="M103" i="2"/>
  <c r="L22" i="1" s="1"/>
  <c r="N103" i="2"/>
  <c r="M22" i="1" s="1"/>
  <c r="O103" i="2"/>
  <c r="N22" i="1" s="1"/>
  <c r="P103" i="2"/>
  <c r="O22" i="1" s="1"/>
  <c r="Q103" i="2"/>
  <c r="P22" i="1" s="1"/>
  <c r="R103" i="2"/>
  <c r="Q22" i="1" s="1"/>
  <c r="S103" i="2"/>
  <c r="R22" i="1" s="1"/>
  <c r="T103" i="2"/>
  <c r="S22" i="1" s="1"/>
  <c r="V103" i="2"/>
  <c r="U22" i="1" s="1"/>
  <c r="X103" i="2"/>
  <c r="W22" i="1" s="1"/>
  <c r="E252" i="2"/>
  <c r="D46" i="1" s="1"/>
  <c r="F252" i="2"/>
  <c r="E46" i="1" s="1"/>
  <c r="G252" i="2"/>
  <c r="F46" i="1" s="1"/>
  <c r="H252" i="2"/>
  <c r="G46" i="1" s="1"/>
  <c r="I252" i="2"/>
  <c r="H46" i="1" s="1"/>
  <c r="J252" i="2"/>
  <c r="I46" i="1" s="1"/>
  <c r="K252" i="2"/>
  <c r="J46" i="1" s="1"/>
  <c r="L252" i="2"/>
  <c r="K46" i="1" s="1"/>
  <c r="M252" i="2"/>
  <c r="L46" i="1" s="1"/>
  <c r="N252" i="2"/>
  <c r="M46" i="1" s="1"/>
  <c r="O252" i="2"/>
  <c r="N46" i="1" s="1"/>
  <c r="P252" i="2"/>
  <c r="O46" i="1" s="1"/>
  <c r="Q252" i="2"/>
  <c r="P46" i="1" s="1"/>
  <c r="R252" i="2"/>
  <c r="Q46" i="1" s="1"/>
  <c r="S252" i="2"/>
  <c r="R46" i="1" s="1"/>
  <c r="T252" i="2"/>
  <c r="S46" i="1" s="1"/>
  <c r="V252" i="2"/>
  <c r="U46" i="1" s="1"/>
  <c r="X252" i="2"/>
  <c r="W46" i="1" s="1"/>
  <c r="AA252" i="2"/>
  <c r="S15" i="3" s="1"/>
  <c r="AC252" i="2"/>
  <c r="U15" i="3" s="1"/>
  <c r="AB252" i="2"/>
  <c r="T15" i="3" s="1"/>
  <c r="AD252" i="2"/>
  <c r="V15" i="3" s="1"/>
  <c r="AF252" i="2"/>
  <c r="X15" i="3" s="1"/>
  <c r="AG252" i="2"/>
  <c r="Y15" i="3" s="1"/>
  <c r="AH252" i="2"/>
  <c r="Z15" i="3" s="1"/>
  <c r="AI252" i="2"/>
  <c r="AA15" i="3" s="1"/>
  <c r="AJ252" i="2"/>
  <c r="AB15" i="3" s="1"/>
  <c r="Z252" i="2"/>
  <c r="R15" i="3" s="1"/>
  <c r="D162" i="2"/>
  <c r="D31" i="1"/>
  <c r="D74" i="2"/>
  <c r="AD308" i="2"/>
  <c r="V25" i="3" s="1"/>
  <c r="AI308" i="2"/>
  <c r="AA25" i="3" s="1"/>
  <c r="AH308" i="2"/>
  <c r="Z25" i="3" s="1"/>
  <c r="AB308" i="2"/>
  <c r="T25" i="3" s="1"/>
  <c r="D307" i="2"/>
  <c r="T308" i="2"/>
  <c r="S56" i="1" s="1"/>
  <c r="AI111" i="2"/>
  <c r="M21" i="3" s="1"/>
  <c r="AH111" i="2"/>
  <c r="L21" i="3" s="1"/>
  <c r="Z111" i="2"/>
  <c r="D21" i="3" s="1"/>
  <c r="D110" i="2"/>
  <c r="F111" i="2"/>
  <c r="E23" i="1" s="1"/>
  <c r="D109" i="2"/>
  <c r="AH335" i="2"/>
  <c r="Z29" i="3" s="1"/>
  <c r="Z335" i="2"/>
  <c r="R29" i="3" s="1"/>
  <c r="AH231" i="2"/>
  <c r="Z9" i="3" s="1"/>
  <c r="AD231" i="2"/>
  <c r="V9" i="3" s="1"/>
  <c r="D140" i="2"/>
  <c r="M20" i="1"/>
  <c r="G335" i="2"/>
  <c r="F60" i="1" s="1"/>
  <c r="D334" i="2"/>
  <c r="D249" i="2"/>
  <c r="E231" i="2"/>
  <c r="D40" i="1" s="1"/>
  <c r="F231" i="2"/>
  <c r="E40" i="1" s="1"/>
  <c r="G231" i="2"/>
  <c r="F40" i="1" s="1"/>
  <c r="H231" i="2"/>
  <c r="G40" i="1" s="1"/>
  <c r="I231" i="2"/>
  <c r="H40" i="1" s="1"/>
  <c r="J231" i="2"/>
  <c r="I40" i="1" s="1"/>
  <c r="K231" i="2"/>
  <c r="J40" i="1" s="1"/>
  <c r="L231" i="2"/>
  <c r="K40" i="1" s="1"/>
  <c r="M231" i="2"/>
  <c r="L40" i="1" s="1"/>
  <c r="N231" i="2"/>
  <c r="M40" i="1" s="1"/>
  <c r="O231" i="2"/>
  <c r="N40" i="1" s="1"/>
  <c r="P231" i="2"/>
  <c r="O40" i="1" s="1"/>
  <c r="Q231" i="2"/>
  <c r="P40" i="1" s="1"/>
  <c r="R231" i="2"/>
  <c r="Q40" i="1" s="1"/>
  <c r="S231" i="2"/>
  <c r="R40" i="1" s="1"/>
  <c r="T231" i="2"/>
  <c r="S40" i="1" s="1"/>
  <c r="X231" i="2"/>
  <c r="W40" i="1" s="1"/>
  <c r="V231" i="2"/>
  <c r="U40" i="1" s="1"/>
  <c r="D86" i="2"/>
  <c r="L29" i="3"/>
  <c r="D29" i="3"/>
  <c r="D168" i="2"/>
  <c r="N31" i="1"/>
  <c r="K31" i="1"/>
  <c r="E72" i="2"/>
  <c r="D18" i="1" s="1"/>
  <c r="F72" i="2"/>
  <c r="E18" i="1" s="1"/>
  <c r="G72" i="2"/>
  <c r="F18" i="1" s="1"/>
  <c r="H72" i="2"/>
  <c r="G18" i="1" s="1"/>
  <c r="I72" i="2"/>
  <c r="H18" i="1" s="1"/>
  <c r="J72" i="2"/>
  <c r="I18" i="1" s="1"/>
  <c r="K72" i="2"/>
  <c r="J18" i="1" s="1"/>
  <c r="L72" i="2"/>
  <c r="K18" i="1" s="1"/>
  <c r="M72" i="2"/>
  <c r="L18" i="1" s="1"/>
  <c r="N72" i="2"/>
  <c r="M18" i="1" s="1"/>
  <c r="O72" i="2"/>
  <c r="N18" i="1" s="1"/>
  <c r="P72" i="2"/>
  <c r="O18" i="1" s="1"/>
  <c r="Q72" i="2"/>
  <c r="P18" i="1" s="1"/>
  <c r="R72" i="2"/>
  <c r="Q18" i="1" s="1"/>
  <c r="S72" i="2"/>
  <c r="R18" i="1" s="1"/>
  <c r="V72" i="2"/>
  <c r="U18" i="1" s="1"/>
  <c r="X72" i="2"/>
  <c r="W18" i="1" s="1"/>
  <c r="E47" i="2"/>
  <c r="D13" i="1" s="1"/>
  <c r="F47" i="2"/>
  <c r="E13" i="1" s="1"/>
  <c r="G47" i="2"/>
  <c r="F13" i="1" s="1"/>
  <c r="H47" i="2"/>
  <c r="G13" i="1" s="1"/>
  <c r="J47" i="2"/>
  <c r="I13" i="1" s="1"/>
  <c r="K47" i="2"/>
  <c r="J13" i="1" s="1"/>
  <c r="L47" i="2"/>
  <c r="K13" i="1" s="1"/>
  <c r="M47" i="2"/>
  <c r="L13" i="1" s="1"/>
  <c r="N47" i="2"/>
  <c r="M13" i="1" s="1"/>
  <c r="O47" i="2"/>
  <c r="N13" i="1" s="1"/>
  <c r="P47" i="2"/>
  <c r="O13" i="1" s="1"/>
  <c r="Q47" i="2"/>
  <c r="P13" i="1" s="1"/>
  <c r="R47" i="2"/>
  <c r="Q13" i="1" s="1"/>
  <c r="S47" i="2"/>
  <c r="R13" i="1" s="1"/>
  <c r="T47" i="2"/>
  <c r="S13" i="1" s="1"/>
  <c r="V47" i="2"/>
  <c r="U13" i="1" s="1"/>
  <c r="X47" i="2"/>
  <c r="W13" i="1" s="1"/>
  <c r="F53" i="2"/>
  <c r="E14" i="1" s="1"/>
  <c r="G53" i="2"/>
  <c r="F14" i="1" s="1"/>
  <c r="H53" i="2"/>
  <c r="G14" i="1" s="1"/>
  <c r="I53" i="2"/>
  <c r="H14" i="1" s="1"/>
  <c r="J53" i="2"/>
  <c r="I14" i="1" s="1"/>
  <c r="K53" i="2"/>
  <c r="J14" i="1" s="1"/>
  <c r="L53" i="2"/>
  <c r="K14" i="1" s="1"/>
  <c r="M53" i="2"/>
  <c r="L14" i="1" s="1"/>
  <c r="N53" i="2"/>
  <c r="M14" i="1" s="1"/>
  <c r="O53" i="2"/>
  <c r="N14" i="1" s="1"/>
  <c r="P53" i="2"/>
  <c r="O14" i="1" s="1"/>
  <c r="Q53" i="2"/>
  <c r="P14" i="1" s="1"/>
  <c r="R53" i="2"/>
  <c r="Q14" i="1" s="1"/>
  <c r="S53" i="2"/>
  <c r="R14" i="1" s="1"/>
  <c r="T53" i="2"/>
  <c r="S14" i="1" s="1"/>
  <c r="V53" i="2"/>
  <c r="U14" i="1" s="1"/>
  <c r="X53" i="2"/>
  <c r="W14" i="1" s="1"/>
  <c r="E58" i="2"/>
  <c r="D15" i="1" s="1"/>
  <c r="F58" i="2"/>
  <c r="E15" i="1" s="1"/>
  <c r="G58" i="2"/>
  <c r="F15" i="1" s="1"/>
  <c r="H58" i="2"/>
  <c r="G15" i="1" s="1"/>
  <c r="I58" i="2"/>
  <c r="H15" i="1" s="1"/>
  <c r="J58" i="2"/>
  <c r="I15" i="1" s="1"/>
  <c r="K58" i="2"/>
  <c r="J15" i="1" s="1"/>
  <c r="L58" i="2"/>
  <c r="K15" i="1" s="1"/>
  <c r="M58" i="2"/>
  <c r="L15" i="1" s="1"/>
  <c r="N58" i="2"/>
  <c r="M15" i="1" s="1"/>
  <c r="O58" i="2"/>
  <c r="N15" i="1" s="1"/>
  <c r="P58" i="2"/>
  <c r="O15" i="1" s="1"/>
  <c r="Q58" i="2"/>
  <c r="P15" i="1" s="1"/>
  <c r="R58" i="2"/>
  <c r="Q15" i="1" s="1"/>
  <c r="S58" i="2"/>
  <c r="R15" i="1" s="1"/>
  <c r="T58" i="2"/>
  <c r="S15" i="1" s="1"/>
  <c r="V58" i="2"/>
  <c r="U15" i="1" s="1"/>
  <c r="X58" i="2"/>
  <c r="W15" i="1" s="1"/>
  <c r="E65" i="2"/>
  <c r="D17" i="1" s="1"/>
  <c r="F65" i="2"/>
  <c r="E17" i="1" s="1"/>
  <c r="G65" i="2"/>
  <c r="F17" i="1" s="1"/>
  <c r="H65" i="2"/>
  <c r="G17" i="1" s="1"/>
  <c r="I65" i="2"/>
  <c r="H17" i="1" s="1"/>
  <c r="J65" i="2"/>
  <c r="I17" i="1" s="1"/>
  <c r="K65" i="2"/>
  <c r="J17" i="1" s="1"/>
  <c r="L65" i="2"/>
  <c r="K17" i="1" s="1"/>
  <c r="M65" i="2"/>
  <c r="N65" i="2"/>
  <c r="M17" i="1" s="1"/>
  <c r="O65" i="2"/>
  <c r="N17" i="1" s="1"/>
  <c r="P65" i="2"/>
  <c r="O17" i="1" s="1"/>
  <c r="Q65" i="2"/>
  <c r="P17" i="1" s="1"/>
  <c r="R65" i="2"/>
  <c r="Q17" i="1" s="1"/>
  <c r="S65" i="2"/>
  <c r="R17" i="1" s="1"/>
  <c r="T65" i="2"/>
  <c r="S17" i="1" s="1"/>
  <c r="V65" i="2"/>
  <c r="U17" i="1" s="1"/>
  <c r="X65" i="2"/>
  <c r="W17" i="1" s="1"/>
  <c r="E96" i="2"/>
  <c r="D21" i="1" s="1"/>
  <c r="F96" i="2"/>
  <c r="E21" i="1" s="1"/>
  <c r="G96" i="2"/>
  <c r="F21" i="1" s="1"/>
  <c r="H96" i="2"/>
  <c r="G21" i="1" s="1"/>
  <c r="I96" i="2"/>
  <c r="H21" i="1" s="1"/>
  <c r="J96" i="2"/>
  <c r="I21" i="1" s="1"/>
  <c r="K96" i="2"/>
  <c r="J21" i="1" s="1"/>
  <c r="L96" i="2"/>
  <c r="M96" i="2"/>
  <c r="L21" i="1" s="1"/>
  <c r="N96" i="2"/>
  <c r="M21" i="1" s="1"/>
  <c r="O96" i="2"/>
  <c r="N21" i="1" s="1"/>
  <c r="P96" i="2"/>
  <c r="O21" i="1" s="1"/>
  <c r="Q96" i="2"/>
  <c r="P21" i="1" s="1"/>
  <c r="R96" i="2"/>
  <c r="Q21" i="1" s="1"/>
  <c r="S96" i="2"/>
  <c r="R21" i="1" s="1"/>
  <c r="T96" i="2"/>
  <c r="S21" i="1" s="1"/>
  <c r="V96" i="2"/>
  <c r="U21" i="1" s="1"/>
  <c r="X96" i="2"/>
  <c r="W21" i="1" s="1"/>
  <c r="H111" i="2"/>
  <c r="G23" i="1" s="1"/>
  <c r="I111" i="2"/>
  <c r="H23" i="1" s="1"/>
  <c r="J111" i="2"/>
  <c r="I23" i="1" s="1"/>
  <c r="K111" i="2"/>
  <c r="J23" i="1" s="1"/>
  <c r="L111" i="2"/>
  <c r="K23" i="1" s="1"/>
  <c r="M111" i="2"/>
  <c r="L23" i="1" s="1"/>
  <c r="N111" i="2"/>
  <c r="M23" i="1" s="1"/>
  <c r="O111" i="2"/>
  <c r="N23" i="1" s="1"/>
  <c r="P111" i="2"/>
  <c r="O23" i="1" s="1"/>
  <c r="Q111" i="2"/>
  <c r="P23" i="1" s="1"/>
  <c r="R111" i="2"/>
  <c r="Q23" i="1" s="1"/>
  <c r="S111" i="2"/>
  <c r="R23" i="1" s="1"/>
  <c r="T111" i="2"/>
  <c r="S23" i="1" s="1"/>
  <c r="V111" i="2"/>
  <c r="U23" i="1" s="1"/>
  <c r="X111" i="2"/>
  <c r="W23" i="1" s="1"/>
  <c r="E113" i="2"/>
  <c r="D24" i="1" s="1"/>
  <c r="F113" i="2"/>
  <c r="E24" i="1" s="1"/>
  <c r="G113" i="2"/>
  <c r="F24" i="1" s="1"/>
  <c r="H113" i="2"/>
  <c r="G24" i="1" s="1"/>
  <c r="I113" i="2"/>
  <c r="H24" i="1" s="1"/>
  <c r="J113" i="2"/>
  <c r="I24" i="1" s="1"/>
  <c r="K113" i="2"/>
  <c r="J24" i="1" s="1"/>
  <c r="L113" i="2"/>
  <c r="K24" i="1" s="1"/>
  <c r="M113" i="2"/>
  <c r="L24" i="1" s="1"/>
  <c r="N113" i="2"/>
  <c r="M24" i="1" s="1"/>
  <c r="O113" i="2"/>
  <c r="N24" i="1" s="1"/>
  <c r="P113" i="2"/>
  <c r="O24" i="1" s="1"/>
  <c r="Q113" i="2"/>
  <c r="P24" i="1" s="1"/>
  <c r="R113" i="2"/>
  <c r="Q24" i="1" s="1"/>
  <c r="S113" i="2"/>
  <c r="R24" i="1" s="1"/>
  <c r="T113" i="2"/>
  <c r="S24" i="1" s="1"/>
  <c r="V113" i="2"/>
  <c r="U24" i="1" s="1"/>
  <c r="X113" i="2"/>
  <c r="W24" i="1" s="1"/>
  <c r="E117" i="2"/>
  <c r="D25" i="1" s="1"/>
  <c r="F117" i="2"/>
  <c r="E25" i="1" s="1"/>
  <c r="G117" i="2"/>
  <c r="F25" i="1" s="1"/>
  <c r="H117" i="2"/>
  <c r="G25" i="1" s="1"/>
  <c r="I117" i="2"/>
  <c r="H25" i="1" s="1"/>
  <c r="J117" i="2"/>
  <c r="I25" i="1" s="1"/>
  <c r="K117" i="2"/>
  <c r="J25" i="1" s="1"/>
  <c r="L117" i="2"/>
  <c r="K25" i="1" s="1"/>
  <c r="M117" i="2"/>
  <c r="L25" i="1" s="1"/>
  <c r="N117" i="2"/>
  <c r="M25" i="1" s="1"/>
  <c r="O117" i="2"/>
  <c r="N25" i="1" s="1"/>
  <c r="P117" i="2"/>
  <c r="O25" i="1" s="1"/>
  <c r="Q117" i="2"/>
  <c r="P25" i="1" s="1"/>
  <c r="R117" i="2"/>
  <c r="Q25" i="1" s="1"/>
  <c r="S117" i="2"/>
  <c r="R25" i="1" s="1"/>
  <c r="T117" i="2"/>
  <c r="S25" i="1" s="1"/>
  <c r="V117" i="2"/>
  <c r="U25" i="1" s="1"/>
  <c r="X117" i="2"/>
  <c r="W25" i="1" s="1"/>
  <c r="M29" i="1"/>
  <c r="U29" i="1"/>
  <c r="E31" i="1"/>
  <c r="F31" i="1"/>
  <c r="G31" i="1"/>
  <c r="H31" i="1"/>
  <c r="I31" i="1"/>
  <c r="J31" i="1"/>
  <c r="L31" i="1"/>
  <c r="M31" i="1"/>
  <c r="O31" i="1"/>
  <c r="P31" i="1"/>
  <c r="Q31" i="1"/>
  <c r="R31" i="1"/>
  <c r="S31" i="1"/>
  <c r="U31" i="1"/>
  <c r="W31" i="1"/>
  <c r="E174" i="2"/>
  <c r="D32" i="1" s="1"/>
  <c r="F174" i="2"/>
  <c r="E32" i="1" s="1"/>
  <c r="G174" i="2"/>
  <c r="F32" i="1" s="1"/>
  <c r="H174" i="2"/>
  <c r="G32" i="1" s="1"/>
  <c r="I174" i="2"/>
  <c r="H32" i="1" s="1"/>
  <c r="J174" i="2"/>
  <c r="I32" i="1" s="1"/>
  <c r="K174" i="2"/>
  <c r="J32" i="1" s="1"/>
  <c r="L174" i="2"/>
  <c r="K32" i="1" s="1"/>
  <c r="M174" i="2"/>
  <c r="L32" i="1" s="1"/>
  <c r="N174" i="2"/>
  <c r="M32" i="1" s="1"/>
  <c r="O174" i="2"/>
  <c r="N32" i="1" s="1"/>
  <c r="P174" i="2"/>
  <c r="O32" i="1" s="1"/>
  <c r="Q174" i="2"/>
  <c r="P32" i="1" s="1"/>
  <c r="R174" i="2"/>
  <c r="Q32" i="1" s="1"/>
  <c r="S174" i="2"/>
  <c r="R32" i="1" s="1"/>
  <c r="T174" i="2"/>
  <c r="S32" i="1" s="1"/>
  <c r="V174" i="2"/>
  <c r="U32" i="1" s="1"/>
  <c r="X174" i="2"/>
  <c r="W32" i="1" s="1"/>
  <c r="E182" i="2"/>
  <c r="D33" i="1" s="1"/>
  <c r="F182" i="2"/>
  <c r="G182" i="2"/>
  <c r="F33" i="1" s="1"/>
  <c r="H182" i="2"/>
  <c r="G33" i="1" s="1"/>
  <c r="I182" i="2"/>
  <c r="H33" i="1" s="1"/>
  <c r="J182" i="2"/>
  <c r="I33" i="1" s="1"/>
  <c r="K182" i="2"/>
  <c r="J33" i="1" s="1"/>
  <c r="L182" i="2"/>
  <c r="K33" i="1" s="1"/>
  <c r="M182" i="2"/>
  <c r="L33" i="1" s="1"/>
  <c r="N182" i="2"/>
  <c r="M33" i="1" s="1"/>
  <c r="O182" i="2"/>
  <c r="N33" i="1" s="1"/>
  <c r="P182" i="2"/>
  <c r="O33" i="1" s="1"/>
  <c r="Q182" i="2"/>
  <c r="P33" i="1" s="1"/>
  <c r="R182" i="2"/>
  <c r="Q33" i="1" s="1"/>
  <c r="S182" i="2"/>
  <c r="R33" i="1" s="1"/>
  <c r="T182" i="2"/>
  <c r="S33" i="1" s="1"/>
  <c r="V182" i="2"/>
  <c r="U33" i="1" s="1"/>
  <c r="X182" i="2"/>
  <c r="W33" i="1" s="1"/>
  <c r="E203" i="2"/>
  <c r="F203" i="2"/>
  <c r="E35" i="1" s="1"/>
  <c r="I203" i="2"/>
  <c r="H35" i="1" s="1"/>
  <c r="J203" i="2"/>
  <c r="I35" i="1" s="1"/>
  <c r="K203" i="2"/>
  <c r="J35" i="1" s="1"/>
  <c r="M203" i="2"/>
  <c r="L35" i="1" s="1"/>
  <c r="N203" i="2"/>
  <c r="M35" i="1" s="1"/>
  <c r="O203" i="2"/>
  <c r="N35" i="1" s="1"/>
  <c r="P203" i="2"/>
  <c r="O35" i="1" s="1"/>
  <c r="Q203" i="2"/>
  <c r="P35" i="1" s="1"/>
  <c r="R203" i="2"/>
  <c r="Q35" i="1" s="1"/>
  <c r="S203" i="2"/>
  <c r="R35" i="1" s="1"/>
  <c r="T203" i="2"/>
  <c r="S35" i="1" s="1"/>
  <c r="V203" i="2"/>
  <c r="U35" i="1" s="1"/>
  <c r="X203" i="2"/>
  <c r="W35" i="1" s="1"/>
  <c r="E209" i="2"/>
  <c r="D37" i="1" s="1"/>
  <c r="F209" i="2"/>
  <c r="E37" i="1" s="1"/>
  <c r="G209" i="2"/>
  <c r="F37" i="1" s="1"/>
  <c r="H209" i="2"/>
  <c r="G37" i="1" s="1"/>
  <c r="I209" i="2"/>
  <c r="H37" i="1" s="1"/>
  <c r="J209" i="2"/>
  <c r="I37" i="1" s="1"/>
  <c r="K209" i="2"/>
  <c r="J37" i="1" s="1"/>
  <c r="L209" i="2"/>
  <c r="K37" i="1" s="1"/>
  <c r="M209" i="2"/>
  <c r="L37" i="1" s="1"/>
  <c r="N209" i="2"/>
  <c r="M37" i="1" s="1"/>
  <c r="O209" i="2"/>
  <c r="N37" i="1" s="1"/>
  <c r="P209" i="2"/>
  <c r="O37" i="1" s="1"/>
  <c r="Q209" i="2"/>
  <c r="P37" i="1" s="1"/>
  <c r="R209" i="2"/>
  <c r="Q37" i="1" s="1"/>
  <c r="S209" i="2"/>
  <c r="R37" i="1" s="1"/>
  <c r="T209" i="2"/>
  <c r="S37" i="1" s="1"/>
  <c r="V209" i="2"/>
  <c r="U37" i="1" s="1"/>
  <c r="X209" i="2"/>
  <c r="X37" i="1" s="1"/>
  <c r="E212" i="2"/>
  <c r="D38" i="1" s="1"/>
  <c r="F212" i="2"/>
  <c r="E38" i="1" s="1"/>
  <c r="G212" i="2"/>
  <c r="F38" i="1" s="1"/>
  <c r="H212" i="2"/>
  <c r="G38" i="1" s="1"/>
  <c r="I212" i="2"/>
  <c r="H38" i="1" s="1"/>
  <c r="J212" i="2"/>
  <c r="I38" i="1" s="1"/>
  <c r="K212" i="2"/>
  <c r="J38" i="1" s="1"/>
  <c r="L212" i="2"/>
  <c r="K38" i="1" s="1"/>
  <c r="M212" i="2"/>
  <c r="L38" i="1" s="1"/>
  <c r="N212" i="2"/>
  <c r="M38" i="1" s="1"/>
  <c r="O212" i="2"/>
  <c r="N38" i="1" s="1"/>
  <c r="P212" i="2"/>
  <c r="O38" i="1" s="1"/>
  <c r="Q212" i="2"/>
  <c r="P38" i="1" s="1"/>
  <c r="R212" i="2"/>
  <c r="Q38" i="1" s="1"/>
  <c r="S212" i="2"/>
  <c r="R38" i="1" s="1"/>
  <c r="T212" i="2"/>
  <c r="S38" i="1" s="1"/>
  <c r="V212" i="2"/>
  <c r="U38" i="1" s="1"/>
  <c r="X212" i="2"/>
  <c r="W38" i="1" s="1"/>
  <c r="E39" i="1"/>
  <c r="E234" i="2"/>
  <c r="D41" i="1" s="1"/>
  <c r="F234" i="2"/>
  <c r="E41" i="1" s="1"/>
  <c r="G234" i="2"/>
  <c r="F41" i="1" s="1"/>
  <c r="H234" i="2"/>
  <c r="G41" i="1" s="1"/>
  <c r="I234" i="2"/>
  <c r="H41" i="1" s="1"/>
  <c r="J234" i="2"/>
  <c r="I41" i="1" s="1"/>
  <c r="K234" i="2"/>
  <c r="J41" i="1" s="1"/>
  <c r="L234" i="2"/>
  <c r="K41" i="1" s="1"/>
  <c r="M234" i="2"/>
  <c r="L41" i="1" s="1"/>
  <c r="N234" i="2"/>
  <c r="M41" i="1" s="1"/>
  <c r="O234" i="2"/>
  <c r="N41" i="1" s="1"/>
  <c r="P234" i="2"/>
  <c r="O41" i="1" s="1"/>
  <c r="Q234" i="2"/>
  <c r="P41" i="1" s="1"/>
  <c r="R234" i="2"/>
  <c r="Q41" i="1" s="1"/>
  <c r="S234" i="2"/>
  <c r="R41" i="1" s="1"/>
  <c r="T234" i="2"/>
  <c r="S41" i="1" s="1"/>
  <c r="V234" i="2"/>
  <c r="U41" i="1" s="1"/>
  <c r="X234" i="2"/>
  <c r="X41" i="1" s="1"/>
  <c r="D42" i="1"/>
  <c r="E42" i="1"/>
  <c r="F42" i="1"/>
  <c r="G42" i="1"/>
  <c r="H42" i="1"/>
  <c r="I42" i="1"/>
  <c r="J42" i="1"/>
  <c r="K42" i="1"/>
  <c r="L42" i="1"/>
  <c r="M42" i="1"/>
  <c r="N42" i="1"/>
  <c r="O42" i="1"/>
  <c r="P42" i="1"/>
  <c r="Q42" i="1"/>
  <c r="R42" i="1"/>
  <c r="S42" i="1"/>
  <c r="U42" i="1"/>
  <c r="W42" i="1"/>
  <c r="V239" i="2"/>
  <c r="U43" i="1" s="1"/>
  <c r="X239" i="2"/>
  <c r="W43" i="1" s="1"/>
  <c r="E241" i="2"/>
  <c r="D44" i="1" s="1"/>
  <c r="F241" i="2"/>
  <c r="E44" i="1" s="1"/>
  <c r="G241" i="2"/>
  <c r="F44" i="1" s="1"/>
  <c r="H241" i="2"/>
  <c r="G44" i="1" s="1"/>
  <c r="I241" i="2"/>
  <c r="H44" i="1" s="1"/>
  <c r="J241" i="2"/>
  <c r="I44" i="1" s="1"/>
  <c r="K241" i="2"/>
  <c r="J44" i="1" s="1"/>
  <c r="L241" i="2"/>
  <c r="K44" i="1" s="1"/>
  <c r="M241" i="2"/>
  <c r="L44" i="1" s="1"/>
  <c r="N241" i="2"/>
  <c r="M44" i="1" s="1"/>
  <c r="O241" i="2"/>
  <c r="N44" i="1" s="1"/>
  <c r="P241" i="2"/>
  <c r="O44" i="1" s="1"/>
  <c r="Q241" i="2"/>
  <c r="P44" i="1" s="1"/>
  <c r="R241" i="2"/>
  <c r="Q44" i="1" s="1"/>
  <c r="S241" i="2"/>
  <c r="R44" i="1" s="1"/>
  <c r="T241" i="2"/>
  <c r="S44" i="1" s="1"/>
  <c r="V241" i="2"/>
  <c r="U44" i="1" s="1"/>
  <c r="X241" i="2"/>
  <c r="W44" i="1" s="1"/>
  <c r="E258" i="2"/>
  <c r="D47" i="1" s="1"/>
  <c r="F258" i="2"/>
  <c r="E47" i="1" s="1"/>
  <c r="G258" i="2"/>
  <c r="F47" i="1" s="1"/>
  <c r="H258" i="2"/>
  <c r="G47" i="1" s="1"/>
  <c r="I258" i="2"/>
  <c r="H47" i="1" s="1"/>
  <c r="J258" i="2"/>
  <c r="I47" i="1" s="1"/>
  <c r="K258" i="2"/>
  <c r="J47" i="1" s="1"/>
  <c r="L258" i="2"/>
  <c r="K47" i="1" s="1"/>
  <c r="M258" i="2"/>
  <c r="L47" i="1" s="1"/>
  <c r="N258" i="2"/>
  <c r="M47" i="1" s="1"/>
  <c r="O258" i="2"/>
  <c r="N47" i="1" s="1"/>
  <c r="P258" i="2"/>
  <c r="O47" i="1" s="1"/>
  <c r="Q258" i="2"/>
  <c r="P47" i="1" s="1"/>
  <c r="R258" i="2"/>
  <c r="Q47" i="1" s="1"/>
  <c r="S258" i="2"/>
  <c r="R47" i="1" s="1"/>
  <c r="T258" i="2"/>
  <c r="S47" i="1" s="1"/>
  <c r="V258" i="2"/>
  <c r="U47" i="1" s="1"/>
  <c r="X258" i="2"/>
  <c r="W47" i="1" s="1"/>
  <c r="E262" i="2"/>
  <c r="D48" i="1" s="1"/>
  <c r="F262" i="2"/>
  <c r="E48" i="1" s="1"/>
  <c r="G262" i="2"/>
  <c r="F48" i="1" s="1"/>
  <c r="H262" i="2"/>
  <c r="G48" i="1" s="1"/>
  <c r="I262" i="2"/>
  <c r="H48" i="1" s="1"/>
  <c r="J262" i="2"/>
  <c r="I48" i="1" s="1"/>
  <c r="K262" i="2"/>
  <c r="J48" i="1" s="1"/>
  <c r="L262" i="2"/>
  <c r="K48" i="1" s="1"/>
  <c r="M262" i="2"/>
  <c r="L48" i="1" s="1"/>
  <c r="N262" i="2"/>
  <c r="M48" i="1" s="1"/>
  <c r="O262" i="2"/>
  <c r="N48" i="1" s="1"/>
  <c r="P262" i="2"/>
  <c r="O48" i="1" s="1"/>
  <c r="Q262" i="2"/>
  <c r="P48" i="1" s="1"/>
  <c r="R262" i="2"/>
  <c r="Q48" i="1" s="1"/>
  <c r="S262" i="2"/>
  <c r="R48" i="1" s="1"/>
  <c r="T262" i="2"/>
  <c r="S48" i="1" s="1"/>
  <c r="V262" i="2"/>
  <c r="U48" i="1" s="1"/>
  <c r="X262" i="2"/>
  <c r="W48" i="1" s="1"/>
  <c r="E266" i="2"/>
  <c r="D49" i="1" s="1"/>
  <c r="F266" i="2"/>
  <c r="E49" i="1" s="1"/>
  <c r="G266" i="2"/>
  <c r="F49" i="1" s="1"/>
  <c r="H266" i="2"/>
  <c r="G49" i="1" s="1"/>
  <c r="I266" i="2"/>
  <c r="H49" i="1" s="1"/>
  <c r="J266" i="2"/>
  <c r="I49" i="1" s="1"/>
  <c r="K266" i="2"/>
  <c r="J49" i="1" s="1"/>
  <c r="L266" i="2"/>
  <c r="K49" i="1" s="1"/>
  <c r="M266" i="2"/>
  <c r="L49" i="1" s="1"/>
  <c r="N266" i="2"/>
  <c r="M49" i="1" s="1"/>
  <c r="O266" i="2"/>
  <c r="N49" i="1" s="1"/>
  <c r="P266" i="2"/>
  <c r="O49" i="1" s="1"/>
  <c r="Q266" i="2"/>
  <c r="P49" i="1" s="1"/>
  <c r="R266" i="2"/>
  <c r="Q49" i="1" s="1"/>
  <c r="S266" i="2"/>
  <c r="R49" i="1" s="1"/>
  <c r="T266" i="2"/>
  <c r="S49" i="1" s="1"/>
  <c r="V266" i="2"/>
  <c r="U49" i="1" s="1"/>
  <c r="X266" i="2"/>
  <c r="W49" i="1" s="1"/>
  <c r="D50" i="1"/>
  <c r="E50" i="1"/>
  <c r="F50" i="1"/>
  <c r="G50" i="1"/>
  <c r="H50" i="1"/>
  <c r="E297" i="2"/>
  <c r="D54" i="1" s="1"/>
  <c r="F297" i="2"/>
  <c r="E54" i="1" s="1"/>
  <c r="G297" i="2"/>
  <c r="F54" i="1" s="1"/>
  <c r="H297" i="2"/>
  <c r="G54" i="1" s="1"/>
  <c r="I297" i="2"/>
  <c r="H54" i="1" s="1"/>
  <c r="J297" i="2"/>
  <c r="I54" i="1" s="1"/>
  <c r="K297" i="2"/>
  <c r="J54" i="1" s="1"/>
  <c r="L297" i="2"/>
  <c r="K54" i="1" s="1"/>
  <c r="M297" i="2"/>
  <c r="L54" i="1" s="1"/>
  <c r="N297" i="2"/>
  <c r="M54" i="1" s="1"/>
  <c r="O297" i="2"/>
  <c r="N54" i="1" s="1"/>
  <c r="P297" i="2"/>
  <c r="O54" i="1" s="1"/>
  <c r="Q297" i="2"/>
  <c r="P54" i="1" s="1"/>
  <c r="R297" i="2"/>
  <c r="S297" i="2"/>
  <c r="R54" i="1" s="1"/>
  <c r="T297" i="2"/>
  <c r="S54" i="1" s="1"/>
  <c r="V297" i="2"/>
  <c r="U54" i="1" s="1"/>
  <c r="X297" i="2"/>
  <c r="W54" i="1" s="1"/>
  <c r="E302" i="2"/>
  <c r="D55" i="1" s="1"/>
  <c r="F302" i="2"/>
  <c r="E55" i="1" s="1"/>
  <c r="G302" i="2"/>
  <c r="F55" i="1" s="1"/>
  <c r="H302" i="2"/>
  <c r="G55" i="1" s="1"/>
  <c r="I302" i="2"/>
  <c r="H55" i="1" s="1"/>
  <c r="J302" i="2"/>
  <c r="I55" i="1" s="1"/>
  <c r="K302" i="2"/>
  <c r="J55" i="1" s="1"/>
  <c r="L302" i="2"/>
  <c r="K55" i="1" s="1"/>
  <c r="M302" i="2"/>
  <c r="L55" i="1" s="1"/>
  <c r="N302" i="2"/>
  <c r="M55" i="1" s="1"/>
  <c r="O302" i="2"/>
  <c r="N55" i="1" s="1"/>
  <c r="P302" i="2"/>
  <c r="O55" i="1" s="1"/>
  <c r="Q302" i="2"/>
  <c r="P55" i="1" s="1"/>
  <c r="R302" i="2"/>
  <c r="Q55" i="1" s="1"/>
  <c r="S302" i="2"/>
  <c r="R55" i="1" s="1"/>
  <c r="T302" i="2"/>
  <c r="S55" i="1" s="1"/>
  <c r="V302" i="2"/>
  <c r="U55" i="1" s="1"/>
  <c r="X302" i="2"/>
  <c r="W55" i="1" s="1"/>
  <c r="E308" i="2"/>
  <c r="D56" i="1" s="1"/>
  <c r="F308" i="2"/>
  <c r="E56" i="1" s="1"/>
  <c r="G308" i="2"/>
  <c r="F56" i="1" s="1"/>
  <c r="H308" i="2"/>
  <c r="G56" i="1" s="1"/>
  <c r="I308" i="2"/>
  <c r="H56" i="1" s="1"/>
  <c r="J308" i="2"/>
  <c r="I56" i="1" s="1"/>
  <c r="K308" i="2"/>
  <c r="J56" i="1" s="1"/>
  <c r="L308" i="2"/>
  <c r="K56" i="1" s="1"/>
  <c r="M308" i="2"/>
  <c r="L56" i="1" s="1"/>
  <c r="N308" i="2"/>
  <c r="M56" i="1" s="1"/>
  <c r="O308" i="2"/>
  <c r="N56" i="1" s="1"/>
  <c r="P308" i="2"/>
  <c r="O56" i="1" s="1"/>
  <c r="Q308" i="2"/>
  <c r="P56" i="1" s="1"/>
  <c r="R308" i="2"/>
  <c r="Q56" i="1" s="1"/>
  <c r="S308" i="2"/>
  <c r="R56" i="1" s="1"/>
  <c r="V308" i="2"/>
  <c r="U56" i="1" s="1"/>
  <c r="X308" i="2"/>
  <c r="W56" i="1" s="1"/>
  <c r="E316" i="2"/>
  <c r="D57" i="1" s="1"/>
  <c r="F316" i="2"/>
  <c r="E57" i="1" s="1"/>
  <c r="G316" i="2"/>
  <c r="F57" i="1" s="1"/>
  <c r="H316" i="2"/>
  <c r="G57" i="1" s="1"/>
  <c r="I316" i="2"/>
  <c r="H57" i="1" s="1"/>
  <c r="L316" i="2"/>
  <c r="K57" i="1" s="1"/>
  <c r="M316" i="2"/>
  <c r="L57" i="1" s="1"/>
  <c r="N316" i="2"/>
  <c r="M57" i="1" s="1"/>
  <c r="O316" i="2"/>
  <c r="N57" i="1" s="1"/>
  <c r="P316" i="2"/>
  <c r="O57" i="1" s="1"/>
  <c r="Q316" i="2"/>
  <c r="P57" i="1" s="1"/>
  <c r="R316" i="2"/>
  <c r="Q57" i="1" s="1"/>
  <c r="S316" i="2"/>
  <c r="R57" i="1" s="1"/>
  <c r="T316" i="2"/>
  <c r="S57" i="1" s="1"/>
  <c r="V316" i="2"/>
  <c r="U57" i="1" s="1"/>
  <c r="X316" i="2"/>
  <c r="W57" i="1" s="1"/>
  <c r="F335" i="2"/>
  <c r="E60" i="1" s="1"/>
  <c r="K335" i="2"/>
  <c r="J60" i="1" s="1"/>
  <c r="L335" i="2"/>
  <c r="K60" i="1" s="1"/>
  <c r="M335" i="2"/>
  <c r="L60" i="1" s="1"/>
  <c r="N335" i="2"/>
  <c r="M60" i="1" s="1"/>
  <c r="O335" i="2"/>
  <c r="N60" i="1" s="1"/>
  <c r="P335" i="2"/>
  <c r="O60" i="1" s="1"/>
  <c r="Q335" i="2"/>
  <c r="P60" i="1" s="1"/>
  <c r="R335" i="2"/>
  <c r="Q60" i="1" s="1"/>
  <c r="S335" i="2"/>
  <c r="R60" i="1" s="1"/>
  <c r="T335" i="2"/>
  <c r="S60" i="1" s="1"/>
  <c r="V335" i="2"/>
  <c r="U60" i="1" s="1"/>
  <c r="X335" i="2"/>
  <c r="W60" i="1" s="1"/>
  <c r="D24" i="2"/>
  <c r="D25" i="2"/>
  <c r="D26" i="2"/>
  <c r="D27" i="2"/>
  <c r="D28" i="2"/>
  <c r="D31" i="2"/>
  <c r="D32" i="2"/>
  <c r="D33" i="2"/>
  <c r="D34" i="2"/>
  <c r="D35" i="2"/>
  <c r="D36" i="2"/>
  <c r="D40" i="2"/>
  <c r="D41" i="2"/>
  <c r="D46" i="2"/>
  <c r="Z47" i="2"/>
  <c r="D11" i="3" s="1"/>
  <c r="AA47" i="2"/>
  <c r="E11" i="3" s="1"/>
  <c r="AC47" i="2"/>
  <c r="G11" i="3" s="1"/>
  <c r="AB47" i="2"/>
  <c r="F11" i="3" s="1"/>
  <c r="AD47" i="2"/>
  <c r="H11" i="3" s="1"/>
  <c r="AF47" i="2"/>
  <c r="J11" i="3" s="1"/>
  <c r="AG47" i="2"/>
  <c r="K11" i="3" s="1"/>
  <c r="AH47" i="2"/>
  <c r="L11" i="3" s="1"/>
  <c r="AI47" i="2"/>
  <c r="M11" i="3" s="1"/>
  <c r="AJ47" i="2"/>
  <c r="N11" i="3" s="1"/>
  <c r="D48" i="2"/>
  <c r="D50" i="2"/>
  <c r="D51" i="2"/>
  <c r="D52" i="2"/>
  <c r="Z53" i="2"/>
  <c r="D12" i="3" s="1"/>
  <c r="AA53" i="2"/>
  <c r="E12" i="3" s="1"/>
  <c r="AC53" i="2"/>
  <c r="G12" i="3" s="1"/>
  <c r="AB53" i="2"/>
  <c r="F12" i="3" s="1"/>
  <c r="AD53" i="2"/>
  <c r="H12" i="3" s="1"/>
  <c r="AF53" i="2"/>
  <c r="J12" i="3" s="1"/>
  <c r="AG53" i="2"/>
  <c r="K12" i="3" s="1"/>
  <c r="AH53" i="2"/>
  <c r="L12" i="3" s="1"/>
  <c r="AI53" i="2"/>
  <c r="M12" i="3" s="1"/>
  <c r="AJ53" i="2"/>
  <c r="N12" i="3" s="1"/>
  <c r="D54" i="2"/>
  <c r="D55" i="2"/>
  <c r="D57" i="2"/>
  <c r="Z58" i="2"/>
  <c r="D13" i="3" s="1"/>
  <c r="AA58" i="2"/>
  <c r="E13" i="3" s="1"/>
  <c r="AC58" i="2"/>
  <c r="G13" i="3" s="1"/>
  <c r="AB58" i="2"/>
  <c r="F13" i="3" s="1"/>
  <c r="AD58" i="2"/>
  <c r="H13" i="3" s="1"/>
  <c r="AF58" i="2"/>
  <c r="J13" i="3" s="1"/>
  <c r="AG58" i="2"/>
  <c r="K13" i="3" s="1"/>
  <c r="AH58" i="2"/>
  <c r="L13" i="3" s="1"/>
  <c r="AI58" i="2"/>
  <c r="M13" i="3" s="1"/>
  <c r="AJ58" i="2"/>
  <c r="N13" i="3" s="1"/>
  <c r="D62" i="2"/>
  <c r="D63" i="2"/>
  <c r="D64" i="2"/>
  <c r="Z65" i="2"/>
  <c r="D15" i="3" s="1"/>
  <c r="AA65" i="2"/>
  <c r="E15" i="3" s="1"/>
  <c r="AC65" i="2"/>
  <c r="G15" i="3" s="1"/>
  <c r="AB65" i="2"/>
  <c r="F15" i="3" s="1"/>
  <c r="AD65" i="2"/>
  <c r="H15" i="3" s="1"/>
  <c r="AF65" i="2"/>
  <c r="J15" i="3" s="1"/>
  <c r="AG65" i="2"/>
  <c r="K15" i="3" s="1"/>
  <c r="AH65" i="2"/>
  <c r="L15" i="3" s="1"/>
  <c r="AI65" i="2"/>
  <c r="M15" i="3" s="1"/>
  <c r="AJ65" i="2"/>
  <c r="N15" i="3" s="1"/>
  <c r="D66" i="2"/>
  <c r="D67" i="2"/>
  <c r="D68" i="2"/>
  <c r="D70" i="2"/>
  <c r="D71" i="2"/>
  <c r="Y72" i="2"/>
  <c r="X18" i="1" s="1"/>
  <c r="Z72" i="2"/>
  <c r="D16" i="3" s="1"/>
  <c r="AA72" i="2"/>
  <c r="E16" i="3" s="1"/>
  <c r="AC72" i="2"/>
  <c r="G16" i="3" s="1"/>
  <c r="AB72" i="2"/>
  <c r="F16" i="3" s="1"/>
  <c r="AD72" i="2"/>
  <c r="H16" i="3" s="1"/>
  <c r="AF72" i="2"/>
  <c r="J16" i="3" s="1"/>
  <c r="AG72" i="2"/>
  <c r="K16" i="3" s="1"/>
  <c r="AH72" i="2"/>
  <c r="L16" i="3" s="1"/>
  <c r="AI72" i="2"/>
  <c r="M16" i="3" s="1"/>
  <c r="AJ72" i="2"/>
  <c r="N16" i="3" s="1"/>
  <c r="D73" i="2"/>
  <c r="D75" i="2"/>
  <c r="D76" i="2"/>
  <c r="D79" i="2"/>
  <c r="D80" i="2"/>
  <c r="D81" i="2"/>
  <c r="D82" i="2"/>
  <c r="D83" i="2"/>
  <c r="D84" i="2"/>
  <c r="D89" i="2"/>
  <c r="D90" i="2"/>
  <c r="D91" i="2"/>
  <c r="D92" i="2"/>
  <c r="D93" i="2"/>
  <c r="D95" i="2"/>
  <c r="Z96" i="2"/>
  <c r="D19" i="3" s="1"/>
  <c r="AA96" i="2"/>
  <c r="E19" i="3" s="1"/>
  <c r="AC96" i="2"/>
  <c r="G19" i="3" s="1"/>
  <c r="AB96" i="2"/>
  <c r="F19" i="3" s="1"/>
  <c r="AD96" i="2"/>
  <c r="H19" i="3" s="1"/>
  <c r="AF96" i="2"/>
  <c r="J19" i="3" s="1"/>
  <c r="AG96" i="2"/>
  <c r="K19" i="3" s="1"/>
  <c r="AH96" i="2"/>
  <c r="L19" i="3" s="1"/>
  <c r="AI96" i="2"/>
  <c r="M19" i="3" s="1"/>
  <c r="AJ96" i="2"/>
  <c r="N19" i="3" s="1"/>
  <c r="D97" i="2"/>
  <c r="D98" i="2"/>
  <c r="D99" i="2"/>
  <c r="D100" i="2"/>
  <c r="D102" i="2"/>
  <c r="Z103" i="2"/>
  <c r="D20" i="3" s="1"/>
  <c r="AA103" i="2"/>
  <c r="E20" i="3" s="1"/>
  <c r="AC103" i="2"/>
  <c r="G20" i="3" s="1"/>
  <c r="AB103" i="2"/>
  <c r="F20" i="3" s="1"/>
  <c r="AD103" i="2"/>
  <c r="H20" i="3" s="1"/>
  <c r="AF103" i="2"/>
  <c r="J20" i="3" s="1"/>
  <c r="AG103" i="2"/>
  <c r="K20" i="3" s="1"/>
  <c r="AH103" i="2"/>
  <c r="L20" i="3" s="1"/>
  <c r="AI103" i="2"/>
  <c r="M20" i="3" s="1"/>
  <c r="AJ103" i="2"/>
  <c r="N20" i="3" s="1"/>
  <c r="D104" i="2"/>
  <c r="D106" i="2"/>
  <c r="D107" i="2"/>
  <c r="D108" i="2"/>
  <c r="AA111" i="2"/>
  <c r="E21" i="3" s="1"/>
  <c r="AC111" i="2"/>
  <c r="G21" i="3" s="1"/>
  <c r="AB111" i="2"/>
  <c r="F21" i="3" s="1"/>
  <c r="AD111" i="2"/>
  <c r="H21" i="3" s="1"/>
  <c r="AF111" i="2"/>
  <c r="J21" i="3" s="1"/>
  <c r="AG111" i="2"/>
  <c r="K21" i="3" s="1"/>
  <c r="AJ111" i="2"/>
  <c r="N21" i="3" s="1"/>
  <c r="D112" i="2"/>
  <c r="Z113" i="2"/>
  <c r="D22" i="3" s="1"/>
  <c r="AA113" i="2"/>
  <c r="E22" i="3" s="1"/>
  <c r="AC113" i="2"/>
  <c r="G22" i="3" s="1"/>
  <c r="AB113" i="2"/>
  <c r="F22" i="3" s="1"/>
  <c r="AD113" i="2"/>
  <c r="H22" i="3" s="1"/>
  <c r="AF113" i="2"/>
  <c r="J22" i="3" s="1"/>
  <c r="AG113" i="2"/>
  <c r="K22" i="3" s="1"/>
  <c r="AH113" i="2"/>
  <c r="L22" i="3" s="1"/>
  <c r="AI113" i="2"/>
  <c r="M22" i="3" s="1"/>
  <c r="AJ113" i="2"/>
  <c r="N22" i="3" s="1"/>
  <c r="D114" i="2"/>
  <c r="D115" i="2"/>
  <c r="D116" i="2"/>
  <c r="Z117" i="2"/>
  <c r="D23" i="3" s="1"/>
  <c r="AA117" i="2"/>
  <c r="E23" i="3" s="1"/>
  <c r="AC117" i="2"/>
  <c r="G23" i="3" s="1"/>
  <c r="AB117" i="2"/>
  <c r="F23" i="3" s="1"/>
  <c r="AD117" i="2"/>
  <c r="H23" i="3" s="1"/>
  <c r="AF117" i="2"/>
  <c r="J23" i="3" s="1"/>
  <c r="AG117" i="2"/>
  <c r="K23" i="3" s="1"/>
  <c r="AH117" i="2"/>
  <c r="L23" i="3" s="1"/>
  <c r="AI117" i="2"/>
  <c r="M23" i="3" s="1"/>
  <c r="AJ117" i="2"/>
  <c r="N23" i="3" s="1"/>
  <c r="D121" i="2"/>
  <c r="D122" i="2"/>
  <c r="D123" i="2"/>
  <c r="D124" i="2"/>
  <c r="D125" i="2"/>
  <c r="D126" i="2"/>
  <c r="D127" i="2"/>
  <c r="D128" i="2"/>
  <c r="D129" i="2"/>
  <c r="D130" i="2"/>
  <c r="D131" i="2"/>
  <c r="D132" i="2"/>
  <c r="D133" i="2"/>
  <c r="D134" i="2"/>
  <c r="D135" i="2"/>
  <c r="D136" i="2"/>
  <c r="D137" i="2"/>
  <c r="D138" i="2"/>
  <c r="D139" i="2"/>
  <c r="D156" i="2"/>
  <c r="D157" i="2"/>
  <c r="D160" i="2"/>
  <c r="D161" i="2"/>
  <c r="D165" i="2"/>
  <c r="D166" i="2"/>
  <c r="D167" i="2"/>
  <c r="E29" i="3"/>
  <c r="G29" i="3"/>
  <c r="F29" i="3"/>
  <c r="H29" i="3"/>
  <c r="J29" i="3"/>
  <c r="K29" i="3"/>
  <c r="M29" i="3"/>
  <c r="N29" i="3"/>
  <c r="D170" i="2"/>
  <c r="D171" i="2"/>
  <c r="D172" i="2"/>
  <c r="D173" i="2"/>
  <c r="Z174" i="2"/>
  <c r="D30" i="3" s="1"/>
  <c r="AA174" i="2"/>
  <c r="E30" i="3" s="1"/>
  <c r="AC174" i="2"/>
  <c r="G30" i="3" s="1"/>
  <c r="AB174" i="2"/>
  <c r="F30" i="3" s="1"/>
  <c r="AD174" i="2"/>
  <c r="H30" i="3" s="1"/>
  <c r="AF174" i="2"/>
  <c r="J30" i="3" s="1"/>
  <c r="AG174" i="2"/>
  <c r="K30" i="3" s="1"/>
  <c r="AH174" i="2"/>
  <c r="L30" i="3" s="1"/>
  <c r="AI174" i="2"/>
  <c r="M30" i="3" s="1"/>
  <c r="AJ174" i="2"/>
  <c r="N30" i="3" s="1"/>
  <c r="D175" i="2"/>
  <c r="D176" i="2"/>
  <c r="D177" i="2"/>
  <c r="D178" i="2"/>
  <c r="D179" i="2"/>
  <c r="D180" i="2"/>
  <c r="D181" i="2"/>
  <c r="Z182" i="2"/>
  <c r="D31" i="3" s="1"/>
  <c r="AA182" i="2"/>
  <c r="E31" i="3" s="1"/>
  <c r="AC182" i="2"/>
  <c r="G31" i="3" s="1"/>
  <c r="AB182" i="2"/>
  <c r="F31" i="3" s="1"/>
  <c r="AD182" i="2"/>
  <c r="H31" i="3" s="1"/>
  <c r="AF182" i="2"/>
  <c r="J31" i="3" s="1"/>
  <c r="AG182" i="2"/>
  <c r="K31" i="3" s="1"/>
  <c r="AH182" i="2"/>
  <c r="L31" i="3" s="1"/>
  <c r="AI182" i="2"/>
  <c r="M31" i="3" s="1"/>
  <c r="AJ182" i="2"/>
  <c r="N31" i="3" s="1"/>
  <c r="D183" i="2"/>
  <c r="D184" i="2"/>
  <c r="D185" i="2"/>
  <c r="D186" i="2"/>
  <c r="D187" i="2"/>
  <c r="D188" i="2"/>
  <c r="D189" i="2"/>
  <c r="D190" i="2"/>
  <c r="D191" i="2"/>
  <c r="D192" i="2"/>
  <c r="D193" i="2"/>
  <c r="D194" i="2"/>
  <c r="D199" i="2"/>
  <c r="D200" i="2"/>
  <c r="D202" i="2"/>
  <c r="Z203" i="2"/>
  <c r="D33" i="3" s="1"/>
  <c r="AA203" i="2"/>
  <c r="E33" i="3" s="1"/>
  <c r="AC203" i="2"/>
  <c r="G33" i="3" s="1"/>
  <c r="AB203" i="2"/>
  <c r="F33" i="3" s="1"/>
  <c r="AD203" i="2"/>
  <c r="H33" i="3" s="1"/>
  <c r="AF203" i="2"/>
  <c r="J33" i="3" s="1"/>
  <c r="AG203" i="2"/>
  <c r="K33" i="3" s="1"/>
  <c r="AH203" i="2"/>
  <c r="L33" i="3" s="1"/>
  <c r="AI203" i="2"/>
  <c r="M33" i="3" s="1"/>
  <c r="AJ203" i="2"/>
  <c r="N33" i="3" s="1"/>
  <c r="D207" i="2"/>
  <c r="D208" i="2"/>
  <c r="Z209" i="2"/>
  <c r="R6" i="3" s="1"/>
  <c r="AA209" i="2"/>
  <c r="S6" i="3" s="1"/>
  <c r="AC209" i="2"/>
  <c r="U6" i="3" s="1"/>
  <c r="AB209" i="2"/>
  <c r="T6" i="3" s="1"/>
  <c r="AD209" i="2"/>
  <c r="V6" i="3" s="1"/>
  <c r="AF209" i="2"/>
  <c r="X6" i="3" s="1"/>
  <c r="AG209" i="2"/>
  <c r="Y6" i="3" s="1"/>
  <c r="AH209" i="2"/>
  <c r="Z6" i="3" s="1"/>
  <c r="AI209" i="2"/>
  <c r="AA6" i="3" s="1"/>
  <c r="AJ209" i="2"/>
  <c r="AB6" i="3" s="1"/>
  <c r="D210" i="2"/>
  <c r="D211" i="2"/>
  <c r="Z212" i="2"/>
  <c r="R7" i="3" s="1"/>
  <c r="AA212" i="2"/>
  <c r="S7" i="3" s="1"/>
  <c r="AC212" i="2"/>
  <c r="U7" i="3" s="1"/>
  <c r="AB212" i="2"/>
  <c r="T7" i="3" s="1"/>
  <c r="AD212" i="2"/>
  <c r="V7" i="3" s="1"/>
  <c r="AF212" i="2"/>
  <c r="X7" i="3" s="1"/>
  <c r="AG212" i="2"/>
  <c r="Y7" i="3" s="1"/>
  <c r="AH212" i="2"/>
  <c r="Z7" i="3" s="1"/>
  <c r="AI212" i="2"/>
  <c r="AA7" i="3" s="1"/>
  <c r="AJ212" i="2"/>
  <c r="AB7" i="3" s="1"/>
  <c r="D214" i="2"/>
  <c r="D215" i="2"/>
  <c r="D216" i="2"/>
  <c r="D217" i="2"/>
  <c r="D218" i="2"/>
  <c r="D221" i="2"/>
  <c r="V8" i="3"/>
  <c r="D225" i="2"/>
  <c r="D226" i="2"/>
  <c r="D227" i="2"/>
  <c r="D228" i="2"/>
  <c r="D229" i="2"/>
  <c r="D230" i="2"/>
  <c r="Z231" i="2"/>
  <c r="R9" i="3" s="1"/>
  <c r="AA231" i="2"/>
  <c r="S9" i="3" s="1"/>
  <c r="AC231" i="2"/>
  <c r="U9" i="3" s="1"/>
  <c r="AB231" i="2"/>
  <c r="T9" i="3" s="1"/>
  <c r="AF231" i="2"/>
  <c r="X9" i="3" s="1"/>
  <c r="AG231" i="2"/>
  <c r="Y9" i="3" s="1"/>
  <c r="AI231" i="2"/>
  <c r="AA9" i="3" s="1"/>
  <c r="AJ231" i="2"/>
  <c r="AB9" i="3" s="1"/>
  <c r="D232" i="2"/>
  <c r="D233" i="2"/>
  <c r="Z234" i="2"/>
  <c r="R10" i="3" s="1"/>
  <c r="AA234" i="2"/>
  <c r="S10" i="3" s="1"/>
  <c r="AC234" i="2"/>
  <c r="U10" i="3" s="1"/>
  <c r="AB234" i="2"/>
  <c r="T10" i="3" s="1"/>
  <c r="AD234" i="2"/>
  <c r="V10" i="3" s="1"/>
  <c r="AF234" i="2"/>
  <c r="X10" i="3" s="1"/>
  <c r="AG234" i="2"/>
  <c r="Y10" i="3" s="1"/>
  <c r="AH234" i="2"/>
  <c r="Z10" i="3" s="1"/>
  <c r="AI234" i="2"/>
  <c r="AA10" i="3" s="1"/>
  <c r="AJ234" i="2"/>
  <c r="AB10" i="3" s="1"/>
  <c r="R11" i="3"/>
  <c r="S11" i="3"/>
  <c r="U11" i="3"/>
  <c r="T11" i="3"/>
  <c r="V11" i="3"/>
  <c r="X11" i="3"/>
  <c r="Y11" i="3"/>
  <c r="Z11" i="3"/>
  <c r="AA11" i="3"/>
  <c r="AB11" i="3"/>
  <c r="D237" i="2"/>
  <c r="Z239" i="2"/>
  <c r="R12" i="3" s="1"/>
  <c r="AA239" i="2"/>
  <c r="S12" i="3" s="1"/>
  <c r="AC239" i="2"/>
  <c r="U12" i="3" s="1"/>
  <c r="D240" i="2"/>
  <c r="Z241" i="2"/>
  <c r="R13" i="3" s="1"/>
  <c r="AA241" i="2"/>
  <c r="S13" i="3" s="1"/>
  <c r="AC241" i="2"/>
  <c r="U13" i="3" s="1"/>
  <c r="AB241" i="2"/>
  <c r="T13" i="3" s="1"/>
  <c r="AD241" i="2"/>
  <c r="V13" i="3" s="1"/>
  <c r="AF241" i="2"/>
  <c r="X13" i="3" s="1"/>
  <c r="AG241" i="2"/>
  <c r="Y13" i="3" s="1"/>
  <c r="AH241" i="2"/>
  <c r="Z13" i="3" s="1"/>
  <c r="AI241" i="2"/>
  <c r="AA13" i="3" s="1"/>
  <c r="AJ241" i="2"/>
  <c r="AB13" i="3" s="1"/>
  <c r="D242" i="2"/>
  <c r="D243" i="2"/>
  <c r="D244" i="2"/>
  <c r="D247" i="2"/>
  <c r="D248" i="2"/>
  <c r="D253" i="2"/>
  <c r="D254" i="2"/>
  <c r="D255" i="2"/>
  <c r="D257" i="2"/>
  <c r="Y258" i="2"/>
  <c r="X47" i="1" s="1"/>
  <c r="Z258" i="2"/>
  <c r="R16" i="3" s="1"/>
  <c r="AA258" i="2"/>
  <c r="S16" i="3" s="1"/>
  <c r="AC258" i="2"/>
  <c r="U16" i="3" s="1"/>
  <c r="AB258" i="2"/>
  <c r="T16" i="3" s="1"/>
  <c r="AD258" i="2"/>
  <c r="V16" i="3" s="1"/>
  <c r="AF258" i="2"/>
  <c r="X16" i="3" s="1"/>
  <c r="AG258" i="2"/>
  <c r="Y16" i="3" s="1"/>
  <c r="AH258" i="2"/>
  <c r="Z16" i="3" s="1"/>
  <c r="AI258" i="2"/>
  <c r="AA16" i="3" s="1"/>
  <c r="AJ258" i="2"/>
  <c r="AB16" i="3" s="1"/>
  <c r="D259" i="2"/>
  <c r="D261" i="2"/>
  <c r="Z262" i="2"/>
  <c r="R17" i="3" s="1"/>
  <c r="AA262" i="2"/>
  <c r="S17" i="3" s="1"/>
  <c r="AC262" i="2"/>
  <c r="U17" i="3" s="1"/>
  <c r="AB262" i="2"/>
  <c r="T17" i="3" s="1"/>
  <c r="AD262" i="2"/>
  <c r="V17" i="3" s="1"/>
  <c r="AF262" i="2"/>
  <c r="X17" i="3" s="1"/>
  <c r="AG262" i="2"/>
  <c r="Y17" i="3" s="1"/>
  <c r="AH262" i="2"/>
  <c r="Z17" i="3" s="1"/>
  <c r="AI262" i="2"/>
  <c r="AA17" i="3" s="1"/>
  <c r="AJ262" i="2"/>
  <c r="AB17" i="3" s="1"/>
  <c r="D263" i="2"/>
  <c r="D264" i="2"/>
  <c r="D265" i="2"/>
  <c r="Z266" i="2"/>
  <c r="R18" i="3" s="1"/>
  <c r="AA266" i="2"/>
  <c r="S18" i="3" s="1"/>
  <c r="AC266" i="2"/>
  <c r="U18" i="3" s="1"/>
  <c r="AB266" i="2"/>
  <c r="T18" i="3" s="1"/>
  <c r="AD266" i="2"/>
  <c r="V18" i="3" s="1"/>
  <c r="AF266" i="2"/>
  <c r="X18" i="3" s="1"/>
  <c r="AG266" i="2"/>
  <c r="Y18" i="3" s="1"/>
  <c r="AH266" i="2"/>
  <c r="Z18" i="3" s="1"/>
  <c r="AI266" i="2"/>
  <c r="AA18" i="3" s="1"/>
  <c r="AJ266" i="2"/>
  <c r="AB18" i="3" s="1"/>
  <c r="D267" i="2"/>
  <c r="D268" i="2"/>
  <c r="D273" i="2"/>
  <c r="D279" i="2"/>
  <c r="D280" i="2"/>
  <c r="D281" i="2"/>
  <c r="D282" i="2"/>
  <c r="D283" i="2"/>
  <c r="D284" i="2"/>
  <c r="D285" i="2"/>
  <c r="D286" i="2"/>
  <c r="D287" i="2"/>
  <c r="D288" i="2"/>
  <c r="D289" i="2"/>
  <c r="D293" i="2"/>
  <c r="D294" i="2"/>
  <c r="D295" i="2"/>
  <c r="D296" i="2"/>
  <c r="Z297" i="2"/>
  <c r="R23" i="3" s="1"/>
  <c r="AA297" i="2"/>
  <c r="S23" i="3" s="1"/>
  <c r="AC297" i="2"/>
  <c r="U23" i="3" s="1"/>
  <c r="AB297" i="2"/>
  <c r="T23" i="3" s="1"/>
  <c r="AD297" i="2"/>
  <c r="V23" i="3" s="1"/>
  <c r="AF297" i="2"/>
  <c r="X23" i="3" s="1"/>
  <c r="AG297" i="2"/>
  <c r="AH297" i="2"/>
  <c r="Z23" i="3" s="1"/>
  <c r="AI297" i="2"/>
  <c r="AA23" i="3" s="1"/>
  <c r="AJ297" i="2"/>
  <c r="AB23" i="3" s="1"/>
  <c r="D298" i="2"/>
  <c r="D299" i="2"/>
  <c r="D301" i="2"/>
  <c r="Y302" i="2"/>
  <c r="X55" i="1" s="1"/>
  <c r="Z302" i="2"/>
  <c r="R24" i="3" s="1"/>
  <c r="AA302" i="2"/>
  <c r="S24" i="3" s="1"/>
  <c r="AC302" i="2"/>
  <c r="U24" i="3" s="1"/>
  <c r="AB302" i="2"/>
  <c r="T24" i="3" s="1"/>
  <c r="AD302" i="2"/>
  <c r="V24" i="3" s="1"/>
  <c r="AF302" i="2"/>
  <c r="X24" i="3" s="1"/>
  <c r="AG302" i="2"/>
  <c r="Y24" i="3" s="1"/>
  <c r="AH302" i="2"/>
  <c r="AI302" i="2"/>
  <c r="AA24" i="3" s="1"/>
  <c r="AJ302" i="2"/>
  <c r="AB24" i="3" s="1"/>
  <c r="D303" i="2"/>
  <c r="D304" i="2"/>
  <c r="D305" i="2"/>
  <c r="D306" i="2"/>
  <c r="Z308" i="2"/>
  <c r="R25" i="3" s="1"/>
  <c r="AA308" i="2"/>
  <c r="S25" i="3" s="1"/>
  <c r="AC308" i="2"/>
  <c r="U25" i="3" s="1"/>
  <c r="AF308" i="2"/>
  <c r="X25" i="3" s="1"/>
  <c r="AG308" i="2"/>
  <c r="Y25" i="3" s="1"/>
  <c r="AJ308" i="2"/>
  <c r="AB25" i="3" s="1"/>
  <c r="D309" i="2"/>
  <c r="D310" i="2"/>
  <c r="D311" i="2"/>
  <c r="D312" i="2"/>
  <c r="D313" i="2"/>
  <c r="D314" i="2"/>
  <c r="Z316" i="2"/>
  <c r="R26" i="3" s="1"/>
  <c r="AA316" i="2"/>
  <c r="S26" i="3" s="1"/>
  <c r="AC316" i="2"/>
  <c r="U26" i="3" s="1"/>
  <c r="AB316" i="2"/>
  <c r="T26" i="3" s="1"/>
  <c r="AD316" i="2"/>
  <c r="V26" i="3" s="1"/>
  <c r="AF316" i="2"/>
  <c r="X26" i="3" s="1"/>
  <c r="AG316" i="2"/>
  <c r="Y26" i="3" s="1"/>
  <c r="AH316" i="2"/>
  <c r="Z26" i="3" s="1"/>
  <c r="AI316" i="2"/>
  <c r="AA26" i="3" s="1"/>
  <c r="AJ316" i="2"/>
  <c r="AB26" i="3" s="1"/>
  <c r="D317" i="2"/>
  <c r="D318" i="2"/>
  <c r="D319" i="2"/>
  <c r="D320" i="2"/>
  <c r="D324" i="2"/>
  <c r="D325" i="2"/>
  <c r="D326" i="2"/>
  <c r="D327" i="2"/>
  <c r="D330" i="2"/>
  <c r="D331" i="2"/>
  <c r="D332" i="2"/>
  <c r="D333" i="2"/>
  <c r="AA335" i="2"/>
  <c r="S29" i="3" s="1"/>
  <c r="AC335" i="2"/>
  <c r="U29" i="3" s="1"/>
  <c r="AB335" i="2"/>
  <c r="T29" i="3" s="1"/>
  <c r="AD335" i="2"/>
  <c r="V29" i="3" s="1"/>
  <c r="AF335" i="2"/>
  <c r="X29" i="3" s="1"/>
  <c r="AG335" i="2"/>
  <c r="Y29" i="3" s="1"/>
  <c r="AI335" i="2"/>
  <c r="AA29" i="3" s="1"/>
  <c r="AJ335" i="2"/>
  <c r="AB29" i="3" s="1"/>
  <c r="Q27" i="1"/>
  <c r="Q28" i="1" s="1"/>
  <c r="I47" i="2"/>
  <c r="H13" i="1" s="1"/>
  <c r="E45" i="1"/>
  <c r="U21" i="2"/>
  <c r="T8" i="1"/>
  <c r="T9" i="1" s="1"/>
  <c r="H30" i="1"/>
  <c r="K28" i="3"/>
  <c r="G19" i="1"/>
  <c r="D8" i="1" l="1"/>
  <c r="D9" i="1" s="1"/>
  <c r="G21" i="2"/>
  <c r="F8" i="1"/>
  <c r="F9" i="1" s="1"/>
  <c r="L153" i="2"/>
  <c r="D152" i="2"/>
  <c r="C27" i="1" s="1"/>
  <c r="C28" i="1" s="1"/>
  <c r="T50" i="1"/>
  <c r="T52" i="1" s="1"/>
  <c r="D272" i="2"/>
  <c r="AC21" i="2"/>
  <c r="G7" i="3" s="1"/>
  <c r="AD21" i="2"/>
  <c r="H7" i="3" s="1"/>
  <c r="F27" i="1"/>
  <c r="F28" i="1" s="1"/>
  <c r="K21" i="2"/>
  <c r="AD153" i="2"/>
  <c r="L6" i="3"/>
  <c r="E30" i="1"/>
  <c r="D164" i="2"/>
  <c r="C30" i="1" s="1"/>
  <c r="U27" i="1"/>
  <c r="U28" i="1" s="1"/>
  <c r="O21" i="2"/>
  <c r="E6" i="3"/>
  <c r="S21" i="2"/>
  <c r="U153" i="2"/>
  <c r="D213" i="2"/>
  <c r="D78" i="2"/>
  <c r="Q153" i="2"/>
  <c r="D49" i="2"/>
  <c r="D53" i="1"/>
  <c r="D61" i="1" s="1"/>
  <c r="D292" i="2"/>
  <c r="AG153" i="2"/>
  <c r="M153" i="2"/>
  <c r="G25" i="3"/>
  <c r="G26" i="3" s="1"/>
  <c r="E153" i="2"/>
  <c r="O204" i="2"/>
  <c r="M59" i="2"/>
  <c r="K27" i="1"/>
  <c r="K28" i="1" s="1"/>
  <c r="AE21" i="2"/>
  <c r="I7" i="3" s="1"/>
  <c r="G27" i="1"/>
  <c r="G28" i="1" s="1"/>
  <c r="P153" i="2"/>
  <c r="W8" i="1"/>
  <c r="W9" i="1" s="1"/>
  <c r="X153" i="2"/>
  <c r="AB153" i="2"/>
  <c r="T153" i="2"/>
  <c r="D69" i="2"/>
  <c r="AI21" i="2"/>
  <c r="M7" i="3" s="1"/>
  <c r="H8" i="1"/>
  <c r="H9" i="1" s="1"/>
  <c r="L203" i="2"/>
  <c r="K35" i="1" s="1"/>
  <c r="K36" i="1" s="1"/>
  <c r="V59" i="2"/>
  <c r="E21" i="2"/>
  <c r="G111" i="2"/>
  <c r="F23" i="1" s="1"/>
  <c r="F26" i="1" s="1"/>
  <c r="AJ336" i="2"/>
  <c r="AA204" i="2"/>
  <c r="R21" i="2"/>
  <c r="D231" i="2"/>
  <c r="C40" i="1" s="1"/>
  <c r="G336" i="2"/>
  <c r="F21" i="2"/>
  <c r="Q21" i="2"/>
  <c r="O153" i="2"/>
  <c r="R27" i="1"/>
  <c r="R28" i="1" s="1"/>
  <c r="M8" i="1"/>
  <c r="M9" i="1" s="1"/>
  <c r="K8" i="1"/>
  <c r="K9" i="1" s="1"/>
  <c r="K276" i="2"/>
  <c r="D209" i="2"/>
  <c r="C37" i="1" s="1"/>
  <c r="AH276" i="2"/>
  <c r="D329" i="2"/>
  <c r="C59" i="1" s="1"/>
  <c r="L17" i="1"/>
  <c r="L26" i="1" s="1"/>
  <c r="M118" i="2"/>
  <c r="AF21" i="2"/>
  <c r="J7" i="3" s="1"/>
  <c r="J6" i="3"/>
  <c r="L8" i="1"/>
  <c r="L9" i="1" s="1"/>
  <c r="M21" i="2"/>
  <c r="D72" i="2"/>
  <c r="C18" i="1" s="1"/>
  <c r="N59" i="2"/>
  <c r="O8" i="1"/>
  <c r="O9" i="1" s="1"/>
  <c r="P21" i="2"/>
  <c r="I29" i="3"/>
  <c r="I34" i="3" s="1"/>
  <c r="AE204" i="2"/>
  <c r="D234" i="2"/>
  <c r="C41" i="1" s="1"/>
  <c r="E336" i="2"/>
  <c r="AD336" i="2"/>
  <c r="Z21" i="2"/>
  <c r="D7" i="3" s="1"/>
  <c r="Q336" i="2"/>
  <c r="O336" i="2"/>
  <c r="C42" i="1"/>
  <c r="M27" i="1"/>
  <c r="M28" i="1" s="1"/>
  <c r="AI336" i="2"/>
  <c r="H53" i="1"/>
  <c r="H61" i="1" s="1"/>
  <c r="I336" i="2"/>
  <c r="E204" i="2"/>
  <c r="D25" i="3"/>
  <c r="D26" i="3" s="1"/>
  <c r="R336" i="2"/>
  <c r="AH336" i="2"/>
  <c r="AG336" i="2"/>
  <c r="Y23" i="3"/>
  <c r="Y30" i="3" s="1"/>
  <c r="Z59" i="2"/>
  <c r="T336" i="2"/>
  <c r="E25" i="3"/>
  <c r="E26" i="3" s="1"/>
  <c r="Z336" i="2"/>
  <c r="D241" i="2"/>
  <c r="C44" i="1" s="1"/>
  <c r="J204" i="2"/>
  <c r="AD204" i="2"/>
  <c r="AC336" i="2"/>
  <c r="E33" i="1"/>
  <c r="F204" i="2"/>
  <c r="F336" i="2"/>
  <c r="Z204" i="2"/>
  <c r="AH59" i="2"/>
  <c r="S204" i="2"/>
  <c r="S276" i="2"/>
  <c r="N276" i="2"/>
  <c r="D275" i="2"/>
  <c r="C51" i="1" s="1"/>
  <c r="J59" i="2"/>
  <c r="AE153" i="2"/>
  <c r="T21" i="2"/>
  <c r="K336" i="2"/>
  <c r="D323" i="2"/>
  <c r="C58" i="1" s="1"/>
  <c r="D212" i="2"/>
  <c r="C38" i="1" s="1"/>
  <c r="AE336" i="2"/>
  <c r="R59" i="2"/>
  <c r="D169" i="2"/>
  <c r="C31" i="1" s="1"/>
  <c r="H336" i="2"/>
  <c r="N6" i="3"/>
  <c r="M25" i="3"/>
  <c r="M26" i="3" s="1"/>
  <c r="AH153" i="2"/>
  <c r="J21" i="2"/>
  <c r="I153" i="2"/>
  <c r="Z24" i="3"/>
  <c r="Z30" i="3" s="1"/>
  <c r="Q54" i="1"/>
  <c r="Q61" i="1" s="1"/>
  <c r="F6" i="3"/>
  <c r="AB21" i="2"/>
  <c r="F7" i="3" s="1"/>
  <c r="W276" i="2"/>
  <c r="V37" i="1"/>
  <c r="AF153" i="2"/>
  <c r="J25" i="3"/>
  <c r="J26" i="3" s="1"/>
  <c r="X52" i="1"/>
  <c r="D252" i="2"/>
  <c r="C46" i="1" s="1"/>
  <c r="V46" i="1"/>
  <c r="W204" i="2"/>
  <c r="AI276" i="2"/>
  <c r="R276" i="2"/>
  <c r="V336" i="2"/>
  <c r="W52" i="1"/>
  <c r="AB276" i="2"/>
  <c r="X276" i="2"/>
  <c r="L276" i="2"/>
  <c r="H276" i="2"/>
  <c r="AA276" i="2"/>
  <c r="AI204" i="2"/>
  <c r="O276" i="2"/>
  <c r="K204" i="2"/>
  <c r="P276" i="2"/>
  <c r="T8" i="3"/>
  <c r="Q8" i="3" s="1"/>
  <c r="T276" i="2"/>
  <c r="AG276" i="2"/>
  <c r="K39" i="1"/>
  <c r="K52" i="1" s="1"/>
  <c r="G39" i="1"/>
  <c r="G52" i="1" s="1"/>
  <c r="U59" i="2"/>
  <c r="T10" i="1"/>
  <c r="T16" i="1" s="1"/>
  <c r="D47" i="2"/>
  <c r="C13" i="1" s="1"/>
  <c r="M276" i="2"/>
  <c r="D266" i="2"/>
  <c r="C49" i="1" s="1"/>
  <c r="D65" i="2"/>
  <c r="C17" i="1" s="1"/>
  <c r="D302" i="2"/>
  <c r="C55" i="1" s="1"/>
  <c r="D239" i="2"/>
  <c r="C43" i="1" s="1"/>
  <c r="D262" i="2"/>
  <c r="C48" i="1" s="1"/>
  <c r="AJ204" i="2"/>
  <c r="AJ276" i="2"/>
  <c r="AE118" i="2"/>
  <c r="U276" i="2"/>
  <c r="L8" i="3"/>
  <c r="L14" i="3" s="1"/>
  <c r="E276" i="2"/>
  <c r="Z276" i="2"/>
  <c r="P204" i="2"/>
  <c r="X336" i="2"/>
  <c r="G276" i="2"/>
  <c r="D53" i="2"/>
  <c r="C14" i="1" s="1"/>
  <c r="I276" i="2"/>
  <c r="D35" i="1"/>
  <c r="D36" i="1" s="1"/>
  <c r="V276" i="2"/>
  <c r="D297" i="2"/>
  <c r="C54" i="1" s="1"/>
  <c r="AF336" i="2"/>
  <c r="D198" i="2"/>
  <c r="C34" i="1" s="1"/>
  <c r="AA336" i="2"/>
  <c r="AF276" i="2"/>
  <c r="AA59" i="2"/>
  <c r="D224" i="2"/>
  <c r="C39" i="1" s="1"/>
  <c r="D308" i="2"/>
  <c r="C56" i="1" s="1"/>
  <c r="L336" i="2"/>
  <c r="U336" i="2"/>
  <c r="P336" i="2"/>
  <c r="M336" i="2"/>
  <c r="D117" i="2"/>
  <c r="C25" i="1" s="1"/>
  <c r="K153" i="2"/>
  <c r="V21" i="2"/>
  <c r="Q29" i="3"/>
  <c r="AB336" i="2"/>
  <c r="J316" i="2"/>
  <c r="AG21" i="2"/>
  <c r="K7" i="3" s="1"/>
  <c r="H21" i="2"/>
  <c r="D113" i="2"/>
  <c r="C24" i="1" s="1"/>
  <c r="AC276" i="2"/>
  <c r="D58" i="2"/>
  <c r="C15" i="1" s="1"/>
  <c r="AD276" i="2"/>
  <c r="D182" i="2"/>
  <c r="C33" i="1" s="1"/>
  <c r="J276" i="2"/>
  <c r="D258" i="2"/>
  <c r="C47" i="1" s="1"/>
  <c r="D174" i="2"/>
  <c r="C32" i="1" s="1"/>
  <c r="F276" i="2"/>
  <c r="Z118" i="2"/>
  <c r="Q276" i="2"/>
  <c r="S336" i="2"/>
  <c r="AE276" i="2"/>
  <c r="N336" i="2"/>
  <c r="D246" i="2"/>
  <c r="C45" i="1" s="1"/>
  <c r="D335" i="2"/>
  <c r="C60" i="1" s="1"/>
  <c r="I59" i="2"/>
  <c r="F59" i="2"/>
  <c r="AD59" i="2"/>
  <c r="AJ153" i="2"/>
  <c r="AH204" i="2"/>
  <c r="V204" i="2"/>
  <c r="N204" i="2"/>
  <c r="AE59" i="2"/>
  <c r="AH118" i="2"/>
  <c r="AD118" i="2"/>
  <c r="AC59" i="2"/>
  <c r="X59" i="2"/>
  <c r="L59" i="2"/>
  <c r="I204" i="2"/>
  <c r="W59" i="2"/>
  <c r="AJ118" i="2"/>
  <c r="AF118" i="2"/>
  <c r="AF204" i="2"/>
  <c r="T204" i="2"/>
  <c r="K61" i="1"/>
  <c r="R204" i="2"/>
  <c r="AB204" i="2"/>
  <c r="L18" i="3"/>
  <c r="L24" i="3" s="1"/>
  <c r="C12" i="3"/>
  <c r="X204" i="2"/>
  <c r="W118" i="2"/>
  <c r="S118" i="2"/>
  <c r="O118" i="2"/>
  <c r="D39" i="1"/>
  <c r="D52" i="1" s="1"/>
  <c r="G204" i="2"/>
  <c r="D96" i="2"/>
  <c r="C21" i="1" s="1"/>
  <c r="E118" i="2"/>
  <c r="H204" i="2"/>
  <c r="L27" i="3"/>
  <c r="L34" i="3" s="1"/>
  <c r="S29" i="1"/>
  <c r="S36" i="1" s="1"/>
  <c r="D159" i="2"/>
  <c r="AC204" i="2"/>
  <c r="U204" i="2"/>
  <c r="H29" i="1"/>
  <c r="H36" i="1" s="1"/>
  <c r="AG204" i="2"/>
  <c r="Q204" i="2"/>
  <c r="M204" i="2"/>
  <c r="U52" i="1"/>
  <c r="X30" i="3"/>
  <c r="V30" i="3"/>
  <c r="C30" i="3"/>
  <c r="F118" i="2"/>
  <c r="L16" i="1"/>
  <c r="X118" i="2"/>
  <c r="J118" i="2"/>
  <c r="I36" i="1"/>
  <c r="W21" i="3"/>
  <c r="Q28" i="3"/>
  <c r="D103" i="2"/>
  <c r="C22" i="1" s="1"/>
  <c r="F153" i="2"/>
  <c r="J153" i="2"/>
  <c r="K21" i="1"/>
  <c r="K26" i="1" s="1"/>
  <c r="D88" i="2"/>
  <c r="C20" i="1" s="1"/>
  <c r="T118" i="2"/>
  <c r="AA118" i="2"/>
  <c r="R118" i="2"/>
  <c r="N118" i="2"/>
  <c r="AI118" i="2"/>
  <c r="I118" i="2"/>
  <c r="P118" i="2"/>
  <c r="L118" i="2"/>
  <c r="H118" i="2"/>
  <c r="D20" i="2"/>
  <c r="C8" i="1" s="1"/>
  <c r="C9" i="1" s="1"/>
  <c r="P52" i="1"/>
  <c r="F52" i="1"/>
  <c r="E16" i="1"/>
  <c r="Q13" i="3"/>
  <c r="T36" i="1"/>
  <c r="U26" i="1"/>
  <c r="P36" i="1"/>
  <c r="V118" i="2"/>
  <c r="R30" i="3"/>
  <c r="Q7" i="3"/>
  <c r="C27" i="3"/>
  <c r="U36" i="1"/>
  <c r="N19" i="1"/>
  <c r="N26" i="1" s="1"/>
  <c r="V21" i="3"/>
  <c r="Q6" i="3"/>
  <c r="K14" i="3"/>
  <c r="E61" i="1"/>
  <c r="S52" i="1"/>
  <c r="H52" i="1"/>
  <c r="G36" i="1"/>
  <c r="G61" i="1"/>
  <c r="X36" i="1"/>
  <c r="J14" i="3"/>
  <c r="AB118" i="2"/>
  <c r="Q25" i="3"/>
  <c r="Q18" i="3"/>
  <c r="Q9" i="3"/>
  <c r="M19" i="1"/>
  <c r="M26" i="1" s="1"/>
  <c r="D19" i="1"/>
  <c r="D26" i="1" s="1"/>
  <c r="K118" i="2"/>
  <c r="R19" i="1"/>
  <c r="R26" i="1" s="1"/>
  <c r="D77" i="2"/>
  <c r="C19" i="1" s="1"/>
  <c r="Q19" i="1"/>
  <c r="Q26" i="1" s="1"/>
  <c r="E26" i="1"/>
  <c r="J17" i="3"/>
  <c r="C17" i="3" s="1"/>
  <c r="U118" i="2"/>
  <c r="W26" i="1"/>
  <c r="G26" i="1"/>
  <c r="S26" i="1"/>
  <c r="O26" i="1"/>
  <c r="H19" i="1"/>
  <c r="H26" i="1" s="1"/>
  <c r="Q118" i="2"/>
  <c r="AG118" i="2"/>
  <c r="AC118" i="2"/>
  <c r="H24" i="3"/>
  <c r="K24" i="3"/>
  <c r="X26" i="1"/>
  <c r="D24" i="3"/>
  <c r="P61" i="1"/>
  <c r="G34" i="3"/>
  <c r="C9" i="3"/>
  <c r="E14" i="3"/>
  <c r="Q26" i="3"/>
  <c r="U21" i="3"/>
  <c r="C31" i="3"/>
  <c r="M34" i="3"/>
  <c r="C21" i="3"/>
  <c r="F24" i="3"/>
  <c r="C11" i="3"/>
  <c r="Q22" i="3"/>
  <c r="C10" i="3"/>
  <c r="N14" i="3"/>
  <c r="F14" i="3"/>
  <c r="R16" i="1"/>
  <c r="N16" i="1"/>
  <c r="I52" i="1"/>
  <c r="Q52" i="1"/>
  <c r="W36" i="1"/>
  <c r="Q24" i="3"/>
  <c r="Q17" i="3"/>
  <c r="Q16" i="3"/>
  <c r="Q10" i="3"/>
  <c r="C33" i="3"/>
  <c r="C23" i="3"/>
  <c r="W61" i="1"/>
  <c r="N61" i="1"/>
  <c r="L61" i="1"/>
  <c r="O52" i="1"/>
  <c r="M52" i="1"/>
  <c r="R52" i="1"/>
  <c r="E52" i="1"/>
  <c r="P26" i="1"/>
  <c r="J26" i="1"/>
  <c r="J61" i="1"/>
  <c r="Z21" i="3"/>
  <c r="U16" i="1"/>
  <c r="G16" i="1"/>
  <c r="N36" i="1"/>
  <c r="X21" i="3"/>
  <c r="E34" i="3"/>
  <c r="C19" i="3"/>
  <c r="N24" i="3"/>
  <c r="C16" i="3"/>
  <c r="C15" i="3"/>
  <c r="AJ59" i="2"/>
  <c r="O59" i="2"/>
  <c r="AF59" i="2"/>
  <c r="M61" i="1"/>
  <c r="U61" i="1"/>
  <c r="R61" i="1"/>
  <c r="I26" i="1"/>
  <c r="Q19" i="3"/>
  <c r="L36" i="1"/>
  <c r="C32" i="3"/>
  <c r="Q20" i="3"/>
  <c r="P16" i="1"/>
  <c r="H16" i="1"/>
  <c r="K59" i="2"/>
  <c r="G59" i="2"/>
  <c r="C12" i="1"/>
  <c r="T59" i="2"/>
  <c r="D30" i="2"/>
  <c r="C10" i="1" s="1"/>
  <c r="K10" i="1"/>
  <c r="K16" i="1" s="1"/>
  <c r="AB59" i="2"/>
  <c r="W10" i="1"/>
  <c r="W16" i="1" s="1"/>
  <c r="E59" i="2"/>
  <c r="AG59" i="2"/>
  <c r="S59" i="2"/>
  <c r="H59" i="2"/>
  <c r="S16" i="1"/>
  <c r="D10" i="1"/>
  <c r="D16" i="1" s="1"/>
  <c r="P59" i="2"/>
  <c r="G8" i="3"/>
  <c r="G14" i="3" s="1"/>
  <c r="Q59" i="2"/>
  <c r="J10" i="1"/>
  <c r="J16" i="1" s="1"/>
  <c r="M14" i="3"/>
  <c r="D14" i="3"/>
  <c r="F10" i="1"/>
  <c r="F16" i="1" s="1"/>
  <c r="Q16" i="1"/>
  <c r="O16" i="1"/>
  <c r="M16" i="1"/>
  <c r="I16" i="1"/>
  <c r="X16" i="1"/>
  <c r="AI59" i="2"/>
  <c r="AA30" i="3"/>
  <c r="T30" i="3"/>
  <c r="Q11" i="3"/>
  <c r="K34" i="3"/>
  <c r="C22" i="3"/>
  <c r="S61" i="1"/>
  <c r="O61" i="1"/>
  <c r="Q14" i="3"/>
  <c r="T26" i="1"/>
  <c r="S21" i="3"/>
  <c r="D34" i="3"/>
  <c r="AB21" i="3"/>
  <c r="Q12" i="3"/>
  <c r="AA21" i="3"/>
  <c r="Y21" i="3"/>
  <c r="R21" i="3"/>
  <c r="M24" i="3"/>
  <c r="E24" i="3"/>
  <c r="C13" i="3"/>
  <c r="Q15" i="3"/>
  <c r="AB30" i="3"/>
  <c r="U30" i="3"/>
  <c r="X61" i="1"/>
  <c r="J36" i="1"/>
  <c r="F61" i="1"/>
  <c r="S30" i="3"/>
  <c r="Q23" i="3"/>
  <c r="J34" i="3"/>
  <c r="N34" i="3"/>
  <c r="H34" i="3"/>
  <c r="C20" i="3"/>
  <c r="D39" i="2"/>
  <c r="H14" i="3"/>
  <c r="Q27" i="3"/>
  <c r="I24" i="3"/>
  <c r="I14" i="3"/>
  <c r="W30" i="3"/>
  <c r="C18" i="3"/>
  <c r="T61" i="1"/>
  <c r="F34" i="3"/>
  <c r="C28" i="3"/>
  <c r="N52" i="1"/>
  <c r="L52" i="1"/>
  <c r="J52" i="1"/>
  <c r="R36" i="1"/>
  <c r="F36" i="1"/>
  <c r="Q36" i="1"/>
  <c r="O36" i="1"/>
  <c r="M36" i="1"/>
  <c r="D203" i="2" l="1"/>
  <c r="C35" i="1" s="1"/>
  <c r="D276" i="2"/>
  <c r="C50" i="1"/>
  <c r="C52" i="1" s="1"/>
  <c r="E36" i="1"/>
  <c r="E62" i="1" s="1"/>
  <c r="L204" i="2"/>
  <c r="L339" i="2" s="1"/>
  <c r="D111" i="2"/>
  <c r="C23" i="1" s="1"/>
  <c r="C26" i="1" s="1"/>
  <c r="G118" i="2"/>
  <c r="G339" i="2" s="1"/>
  <c r="C29" i="3"/>
  <c r="C34" i="3" s="1"/>
  <c r="C6" i="3"/>
  <c r="Z339" i="2"/>
  <c r="W339" i="2"/>
  <c r="C25" i="3"/>
  <c r="C26" i="3" s="1"/>
  <c r="X339" i="2"/>
  <c r="AA339" i="2"/>
  <c r="C7" i="3"/>
  <c r="V52" i="1"/>
  <c r="V62" i="1" s="1"/>
  <c r="AH339" i="2"/>
  <c r="AE339" i="2"/>
  <c r="V339" i="2"/>
  <c r="T339" i="2"/>
  <c r="O339" i="2"/>
  <c r="I339" i="2"/>
  <c r="D21" i="2"/>
  <c r="T21" i="3"/>
  <c r="T32" i="3" s="1"/>
  <c r="E339" i="2"/>
  <c r="AD339" i="2"/>
  <c r="U339" i="2"/>
  <c r="M339" i="2"/>
  <c r="C53" i="1"/>
  <c r="AF339" i="2"/>
  <c r="AC339" i="2"/>
  <c r="AI339" i="2"/>
  <c r="N339" i="2"/>
  <c r="J336" i="2"/>
  <c r="J339" i="2" s="1"/>
  <c r="I57" i="1"/>
  <c r="I61" i="1" s="1"/>
  <c r="I62" i="1" s="1"/>
  <c r="D316" i="2"/>
  <c r="C57" i="1" s="1"/>
  <c r="AJ339" i="2"/>
  <c r="R339" i="2"/>
  <c r="Q30" i="3"/>
  <c r="F339" i="2"/>
  <c r="S339" i="2"/>
  <c r="Z32" i="3"/>
  <c r="S32" i="3"/>
  <c r="C29" i="1"/>
  <c r="V32" i="3"/>
  <c r="J24" i="3"/>
  <c r="X32" i="3" s="1"/>
  <c r="AG339" i="2"/>
  <c r="G62" i="1"/>
  <c r="D153" i="2"/>
  <c r="H339" i="2"/>
  <c r="P339" i="2"/>
  <c r="AB339" i="2"/>
  <c r="K339" i="2"/>
  <c r="U62" i="1"/>
  <c r="R62" i="1"/>
  <c r="H62" i="1"/>
  <c r="X62" i="1"/>
  <c r="W62" i="1"/>
  <c r="Q339" i="2"/>
  <c r="K62" i="1"/>
  <c r="S62" i="1"/>
  <c r="P62" i="1"/>
  <c r="J62" i="1"/>
  <c r="W32" i="3"/>
  <c r="AB32" i="3"/>
  <c r="R32" i="3"/>
  <c r="C24" i="3"/>
  <c r="U32" i="3"/>
  <c r="N62" i="1"/>
  <c r="D62" i="1"/>
  <c r="L62" i="1"/>
  <c r="T62" i="1"/>
  <c r="Q21" i="3"/>
  <c r="M62" i="1"/>
  <c r="AA32" i="3"/>
  <c r="Q62" i="1"/>
  <c r="F62" i="1"/>
  <c r="C8" i="3"/>
  <c r="C14" i="3" s="1"/>
  <c r="Y32" i="3"/>
  <c r="C11" i="1"/>
  <c r="C16" i="1" s="1"/>
  <c r="D59" i="2"/>
  <c r="O62" i="1"/>
  <c r="D204" i="2" l="1"/>
  <c r="C36" i="1"/>
  <c r="D118" i="2"/>
  <c r="AG341" i="2"/>
  <c r="Z341" i="2"/>
  <c r="C61" i="1"/>
  <c r="D336" i="2"/>
  <c r="Q32" i="3"/>
  <c r="U33" i="3" s="1"/>
  <c r="C62" i="1" l="1"/>
  <c r="J63" i="1" s="1"/>
  <c r="D339" i="2"/>
  <c r="V33" i="3"/>
  <c r="W33" i="3"/>
  <c r="X33" i="3"/>
  <c r="R33" i="3"/>
  <c r="AA33" i="3"/>
  <c r="T33" i="3"/>
  <c r="Y33" i="3"/>
  <c r="S33" i="3"/>
  <c r="AB33" i="3"/>
  <c r="Z33" i="3"/>
  <c r="G63" i="1" l="1"/>
  <c r="R63" i="1"/>
  <c r="W63" i="1"/>
  <c r="D63" i="1"/>
  <c r="H63" i="1"/>
  <c r="Q63" i="1"/>
  <c r="S63" i="1"/>
  <c r="E63" i="1"/>
  <c r="K63" i="1"/>
  <c r="N63" i="1"/>
  <c r="M63" i="1"/>
  <c r="L63" i="1"/>
  <c r="O63" i="1"/>
  <c r="F63" i="1"/>
  <c r="X63" i="1"/>
  <c r="U63" i="1"/>
  <c r="V63" i="1"/>
  <c r="I63" i="1"/>
  <c r="P63" i="1"/>
  <c r="T63" i="1"/>
  <c r="AC3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FJ-USER</author>
    <author>tc={5352DA12-DBFE-4E54-BC9C-B7ABC9AC5698}</author>
    <author>Administrator</author>
  </authors>
  <commentList>
    <comment ref="G7" authorId="0" shapeId="0" xr:uid="{134868B4-EE3A-476D-9A27-9330C2B43C21}">
      <text>
        <r>
          <rPr>
            <b/>
            <sz val="9"/>
            <color indexed="81"/>
            <rFont val="MS P ゴシック"/>
            <family val="3"/>
            <charset val="128"/>
          </rPr>
          <t>user:</t>
        </r>
        <r>
          <rPr>
            <sz val="9"/>
            <color indexed="81"/>
            <rFont val="MS P ゴシック"/>
            <family val="3"/>
            <charset val="128"/>
          </rPr>
          <t xml:space="preserve">
夜間40</t>
        </r>
      </text>
    </comment>
    <comment ref="N80" authorId="1" shapeId="0" xr:uid="{00000000-0006-0000-0100-000002000000}">
      <text>
        <r>
          <rPr>
            <b/>
            <sz val="9"/>
            <color indexed="81"/>
            <rFont val="ＭＳ Ｐゴシック"/>
            <family val="3"/>
            <charset val="128"/>
          </rPr>
          <t>FJ-USER:</t>
        </r>
        <r>
          <rPr>
            <sz val="9"/>
            <color indexed="81"/>
            <rFont val="ＭＳ Ｐゴシック"/>
            <family val="3"/>
            <charset val="128"/>
          </rPr>
          <t xml:space="preserve">
</t>
        </r>
        <r>
          <rPr>
            <sz val="10"/>
            <color indexed="81"/>
            <rFont val="ＭＳ Ｐゴシック"/>
            <family val="3"/>
            <charset val="128"/>
          </rPr>
          <t>４月・１０月入学</t>
        </r>
      </text>
    </comment>
    <comment ref="F90" authorId="0" shapeId="0" xr:uid="{14A95827-F7E5-4738-AB47-1BBE0DAE4DD1}">
      <text>
        <r>
          <rPr>
            <b/>
            <sz val="9"/>
            <color indexed="81"/>
            <rFont val="MS P ゴシック"/>
            <family val="3"/>
            <charset val="128"/>
          </rPr>
          <t xml:space="preserve">FJ-USER:
</t>
        </r>
        <r>
          <rPr>
            <sz val="10"/>
            <color indexed="81"/>
            <rFont val="MS P ゴシック"/>
            <family val="3"/>
            <charset val="128"/>
          </rPr>
          <t>４月・１０月入学</t>
        </r>
      </text>
    </comment>
    <comment ref="J122" authorId="1" shapeId="0" xr:uid="{00000000-0006-0000-0100-000005000000}">
      <text>
        <r>
          <rPr>
            <b/>
            <sz val="9"/>
            <color indexed="81"/>
            <rFont val="ＭＳ Ｐゴシック"/>
            <family val="3"/>
            <charset val="128"/>
          </rPr>
          <t>FJ-USER:</t>
        </r>
        <r>
          <rPr>
            <sz val="9"/>
            <color indexed="81"/>
            <rFont val="ＭＳ Ｐゴシック"/>
            <family val="3"/>
            <charset val="128"/>
          </rPr>
          <t xml:space="preserve">
</t>
        </r>
        <r>
          <rPr>
            <sz val="10"/>
            <color indexed="81"/>
            <rFont val="ＭＳ Ｐゴシック"/>
            <family val="3"/>
            <charset val="128"/>
          </rPr>
          <t>４月・１０月入学</t>
        </r>
      </text>
    </comment>
    <comment ref="G125" authorId="2" shapeId="0" xr:uid="{5352DA12-DBFE-4E54-BC9C-B7ABC9AC569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プラス夜間</t>
      </text>
    </comment>
    <comment ref="J126" authorId="1" shapeId="0" xr:uid="{00000000-0006-0000-0100-000008000000}">
      <text>
        <r>
          <rPr>
            <b/>
            <sz val="9"/>
            <color indexed="81"/>
            <rFont val="ＭＳ Ｐゴシック"/>
            <family val="3"/>
            <charset val="128"/>
          </rPr>
          <t>FJ-USER:</t>
        </r>
        <r>
          <rPr>
            <sz val="9"/>
            <color indexed="81"/>
            <rFont val="ＭＳ Ｐゴシック"/>
            <family val="3"/>
            <charset val="128"/>
          </rPr>
          <t xml:space="preserve">
</t>
        </r>
        <r>
          <rPr>
            <sz val="10"/>
            <color indexed="81"/>
            <rFont val="ＭＳ Ｐゴシック"/>
            <family val="3"/>
            <charset val="128"/>
          </rPr>
          <t>４月・１０月入学</t>
        </r>
      </text>
    </comment>
    <comment ref="J134" authorId="1" shapeId="0" xr:uid="{00000000-0006-0000-0100-000009000000}">
      <text>
        <r>
          <rPr>
            <b/>
            <sz val="9"/>
            <color indexed="81"/>
            <rFont val="ＭＳ Ｐゴシック"/>
            <family val="3"/>
            <charset val="128"/>
          </rPr>
          <t>FJ-USER:</t>
        </r>
        <r>
          <rPr>
            <sz val="9"/>
            <color indexed="81"/>
            <rFont val="ＭＳ Ｐゴシック"/>
            <family val="3"/>
            <charset val="128"/>
          </rPr>
          <t xml:space="preserve">
</t>
        </r>
        <r>
          <rPr>
            <sz val="10"/>
            <color indexed="81"/>
            <rFont val="ＭＳ Ｐゴシック"/>
            <family val="3"/>
            <charset val="128"/>
          </rPr>
          <t>４月・１０月入学</t>
        </r>
      </text>
    </comment>
    <comment ref="F170" authorId="1" shapeId="0" xr:uid="{00000000-0006-0000-0100-00000A000000}">
      <text>
        <r>
          <rPr>
            <b/>
            <sz val="9"/>
            <color indexed="81"/>
            <rFont val="ＭＳ Ｐゴシック"/>
            <family val="3"/>
            <charset val="128"/>
          </rPr>
          <t>FJ-USER:</t>
        </r>
        <r>
          <rPr>
            <sz val="9"/>
            <color indexed="81"/>
            <rFont val="ＭＳ Ｐゴシック"/>
            <family val="3"/>
            <charset val="128"/>
          </rPr>
          <t xml:space="preserve">
</t>
        </r>
        <r>
          <rPr>
            <sz val="10"/>
            <color indexed="81"/>
            <rFont val="ＭＳ Ｐゴシック"/>
            <family val="3"/>
            <charset val="128"/>
          </rPr>
          <t>４月・１０月入学</t>
        </r>
      </text>
    </comment>
    <comment ref="J264" authorId="3" shapeId="0" xr:uid="{00000000-0006-0000-0100-00000B000000}">
      <text>
        <r>
          <rPr>
            <b/>
            <sz val="10"/>
            <color indexed="81"/>
            <rFont val="ＭＳ Ｐゴシック"/>
            <family val="3"/>
            <charset val="128"/>
          </rPr>
          <t>Administrator:</t>
        </r>
        <r>
          <rPr>
            <sz val="10"/>
            <color indexed="81"/>
            <rFont val="ＭＳ Ｐゴシック"/>
            <family val="3"/>
            <charset val="128"/>
          </rPr>
          <t xml:space="preserve">
隔年４月or10月入学
　　偶数年　20名
　　奇数年　 0名</t>
        </r>
      </text>
    </comment>
    <comment ref="N282" authorId="1" shapeId="0" xr:uid="{00000000-0006-0000-0100-00000C000000}">
      <text>
        <r>
          <rPr>
            <b/>
            <sz val="9"/>
            <color indexed="81"/>
            <rFont val="ＭＳ Ｐゴシック"/>
            <family val="3"/>
            <charset val="128"/>
          </rPr>
          <t>FJ-USER:</t>
        </r>
        <r>
          <rPr>
            <sz val="9"/>
            <color indexed="81"/>
            <rFont val="ＭＳ Ｐゴシック"/>
            <family val="3"/>
            <charset val="128"/>
          </rPr>
          <t xml:space="preserve">
</t>
        </r>
        <r>
          <rPr>
            <sz val="10"/>
            <color indexed="81"/>
            <rFont val="ＭＳ Ｐゴシック"/>
            <family val="3"/>
            <charset val="128"/>
          </rPr>
          <t>隔年４月・１０月入学
偶数年→50入れる
奇数年→50入れる</t>
        </r>
      </text>
    </comment>
    <comment ref="M304" authorId="1" shapeId="0" xr:uid="{00000000-0006-0000-0100-00000E000000}">
      <text>
        <r>
          <rPr>
            <b/>
            <sz val="9"/>
            <color indexed="81"/>
            <rFont val="ＭＳ Ｐゴシック"/>
            <family val="3"/>
            <charset val="128"/>
          </rPr>
          <t>FJ-USER:</t>
        </r>
        <r>
          <rPr>
            <sz val="9"/>
            <color indexed="81"/>
            <rFont val="ＭＳ Ｐゴシック"/>
            <family val="3"/>
            <charset val="128"/>
          </rPr>
          <t xml:space="preserve">
４月・１０月入学</t>
        </r>
      </text>
    </comment>
    <comment ref="N319" authorId="3" shapeId="0" xr:uid="{00000000-0006-0000-0100-00000F000000}">
      <text>
        <r>
          <rPr>
            <b/>
            <sz val="10"/>
            <color indexed="81"/>
            <rFont val="ＭＳ Ｐゴシック"/>
            <family val="3"/>
            <charset val="128"/>
          </rPr>
          <t>Administrator:</t>
        </r>
        <r>
          <rPr>
            <sz val="10"/>
            <color indexed="81"/>
            <rFont val="ＭＳ Ｐゴシック"/>
            <family val="3"/>
            <charset val="128"/>
          </rPr>
          <t xml:space="preserve">
隔年４月入学
　　偶数年 40名
　　奇数年  0名</t>
        </r>
      </text>
    </comment>
    <comment ref="J331" authorId="1" shapeId="0" xr:uid="{00000000-0006-0000-0100-000011000000}">
      <text>
        <r>
          <rPr>
            <b/>
            <sz val="9"/>
            <color indexed="81"/>
            <rFont val="ＭＳ Ｐゴシック"/>
            <family val="3"/>
            <charset val="128"/>
          </rPr>
          <t>FJ-USER:</t>
        </r>
        <r>
          <rPr>
            <sz val="9"/>
            <color indexed="81"/>
            <rFont val="ＭＳ Ｐゴシック"/>
            <family val="3"/>
            <charset val="128"/>
          </rPr>
          <t xml:space="preserve">
</t>
        </r>
        <r>
          <rPr>
            <sz val="10"/>
            <color indexed="81"/>
            <rFont val="ＭＳ Ｐゴシック"/>
            <family val="3"/>
            <charset val="128"/>
          </rPr>
          <t>隔年４月・１０月入学
偶数年→40入れる
奇数年→40入れる</t>
        </r>
      </text>
    </comment>
  </commentList>
</comments>
</file>

<file path=xl/sharedStrings.xml><?xml version="1.0" encoding="utf-8"?>
<sst xmlns="http://schemas.openxmlformats.org/spreadsheetml/2006/main" count="881" uniqueCount="411">
  <si>
    <t>地</t>
  </si>
  <si>
    <t>区</t>
  </si>
  <si>
    <t>北</t>
  </si>
  <si>
    <t>海</t>
  </si>
  <si>
    <t>東</t>
  </si>
  <si>
    <t>関</t>
  </si>
  <si>
    <t>甲</t>
  </si>
  <si>
    <t>信</t>
  </si>
  <si>
    <t>越</t>
  </si>
  <si>
    <t>京</t>
  </si>
  <si>
    <t>陸</t>
  </si>
  <si>
    <t>近</t>
  </si>
  <si>
    <t>畿</t>
  </si>
  <si>
    <t>中</t>
  </si>
  <si>
    <t>国</t>
  </si>
  <si>
    <t>四</t>
  </si>
  <si>
    <t>九</t>
  </si>
  <si>
    <t>州</t>
  </si>
  <si>
    <t>合計</t>
  </si>
  <si>
    <t>（％）</t>
  </si>
  <si>
    <t>北海道</t>
  </si>
  <si>
    <t>小計</t>
  </si>
  <si>
    <t>青森</t>
  </si>
  <si>
    <t>岩手</t>
  </si>
  <si>
    <t>宮城</t>
  </si>
  <si>
    <t>秋田</t>
  </si>
  <si>
    <t>山形</t>
  </si>
  <si>
    <t>福島</t>
  </si>
  <si>
    <t>茨城</t>
  </si>
  <si>
    <t>栃木</t>
  </si>
  <si>
    <t>群馬</t>
  </si>
  <si>
    <t>埼玉</t>
  </si>
  <si>
    <t>千葉</t>
  </si>
  <si>
    <t>神奈川</t>
  </si>
  <si>
    <t>新潟</t>
  </si>
  <si>
    <t>山梨</t>
  </si>
  <si>
    <t>長野</t>
  </si>
  <si>
    <t>東京</t>
  </si>
  <si>
    <t>富山</t>
  </si>
  <si>
    <t>石川</t>
  </si>
  <si>
    <t>福井</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</si>
  <si>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</si>
  <si>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</si>
  <si>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</si>
  <si>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</si>
  <si>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</si>
  <si>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</si>
  <si>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</si>
  <si>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</si>
  <si>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</si>
  <si>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</si>
  <si>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</si>
  <si>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</si>
  <si>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</si>
  <si>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</si>
  <si>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</si>
  <si>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</si>
  <si>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</si>
  <si>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</si>
  <si>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</si>
  <si>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</si>
  <si>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</si>
  <si>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</si>
  <si>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</si>
  <si>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</si>
  <si>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</si>
  <si>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</si>
  <si>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</si>
  <si>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計</t>
  </si>
  <si>
    <t>学校群別・修業期間別</t>
  </si>
  <si>
    <t>専門課程</t>
  </si>
  <si>
    <t>１年</t>
  </si>
  <si>
    <t>１.５年</t>
  </si>
  <si>
    <t>２年</t>
  </si>
  <si>
    <t>３年</t>
  </si>
  <si>
    <t>専修学校</t>
  </si>
  <si>
    <t>高等課程</t>
  </si>
  <si>
    <t>一般課程</t>
  </si>
  <si>
    <t>各種学校</t>
  </si>
  <si>
    <t>高等学校</t>
  </si>
  <si>
    <t>短期大学</t>
  </si>
  <si>
    <t>その他</t>
  </si>
  <si>
    <t>※</t>
  </si>
  <si>
    <t>都道府県別養成施設入学定員数</t>
  </si>
  <si>
    <t>０１０４</t>
  </si>
  <si>
    <t>０１０５</t>
  </si>
  <si>
    <t>０１０７</t>
  </si>
  <si>
    <t>０１０８</t>
  </si>
  <si>
    <t>０１１１</t>
  </si>
  <si>
    <t>０１１２</t>
  </si>
  <si>
    <t>０１１３</t>
  </si>
  <si>
    <t>０１１４</t>
  </si>
  <si>
    <t>０１１５</t>
  </si>
  <si>
    <t>０１１６</t>
  </si>
  <si>
    <t>０１１７</t>
  </si>
  <si>
    <t>０１１９</t>
  </si>
  <si>
    <t>０２０２</t>
  </si>
  <si>
    <t>０２０３</t>
  </si>
  <si>
    <t>０２０５</t>
  </si>
  <si>
    <t>０２０６</t>
  </si>
  <si>
    <t>０２０７</t>
  </si>
  <si>
    <t>０３０３</t>
  </si>
  <si>
    <t>０３０４</t>
  </si>
  <si>
    <t>０３０５</t>
  </si>
  <si>
    <t>０３０６</t>
  </si>
  <si>
    <t>０３０７</t>
  </si>
  <si>
    <t>０３０８</t>
  </si>
  <si>
    <t>０３０９</t>
  </si>
  <si>
    <t>０４０１</t>
  </si>
  <si>
    <t>０４０２</t>
  </si>
  <si>
    <t>０５０４</t>
  </si>
  <si>
    <t>０６０２</t>
  </si>
  <si>
    <t>０６０３</t>
  </si>
  <si>
    <t>０６０４</t>
  </si>
  <si>
    <t>０６０５</t>
  </si>
  <si>
    <t>０６０７</t>
  </si>
  <si>
    <t>０７０１</t>
  </si>
  <si>
    <t>０７０２</t>
  </si>
  <si>
    <t>０７０３</t>
  </si>
  <si>
    <t>東北</t>
  </si>
  <si>
    <t>０８０２</t>
  </si>
  <si>
    <t>０８０３</t>
  </si>
  <si>
    <t>０８０４</t>
  </si>
  <si>
    <t>０９０１</t>
  </si>
  <si>
    <t>０９０３</t>
  </si>
  <si>
    <t>０９０４</t>
  </si>
  <si>
    <t>０９０５</t>
  </si>
  <si>
    <t>０９０６</t>
  </si>
  <si>
    <t>１００１</t>
  </si>
  <si>
    <t>１００２</t>
  </si>
  <si>
    <t>１００３</t>
  </si>
  <si>
    <t>１００４</t>
  </si>
  <si>
    <t>１１０５</t>
  </si>
  <si>
    <t>１１０７</t>
  </si>
  <si>
    <t>１１０９</t>
  </si>
  <si>
    <t>１１１０</t>
  </si>
  <si>
    <t>１１１１</t>
  </si>
  <si>
    <t>１１１２</t>
  </si>
  <si>
    <t>１１１５</t>
  </si>
  <si>
    <t>１２０１</t>
  </si>
  <si>
    <t>１２０２</t>
  </si>
  <si>
    <t>１２０３</t>
  </si>
  <si>
    <t>１２０７</t>
  </si>
  <si>
    <t>１２０８</t>
  </si>
  <si>
    <t>１２０９</t>
  </si>
  <si>
    <t>１４０１</t>
  </si>
  <si>
    <t>１４０５</t>
  </si>
  <si>
    <t>１４０６</t>
  </si>
  <si>
    <t>１４０７</t>
  </si>
  <si>
    <t>１４０９</t>
  </si>
  <si>
    <t>１５０１</t>
  </si>
  <si>
    <t>１５０２</t>
  </si>
  <si>
    <t>１５０３</t>
  </si>
  <si>
    <t>１５０４</t>
  </si>
  <si>
    <t>１５０６</t>
  </si>
  <si>
    <t>２００１</t>
  </si>
  <si>
    <t>２００２</t>
  </si>
  <si>
    <t>２００３</t>
  </si>
  <si>
    <t>関東甲信越</t>
  </si>
  <si>
    <t>１３０１</t>
  </si>
  <si>
    <t>１３０２</t>
  </si>
  <si>
    <t>１３０３</t>
  </si>
  <si>
    <t>１３０４</t>
  </si>
  <si>
    <t>１３０５</t>
  </si>
  <si>
    <t>１３０６</t>
  </si>
  <si>
    <t>１３０９</t>
  </si>
  <si>
    <t>１３１１</t>
  </si>
  <si>
    <t>１３１２</t>
  </si>
  <si>
    <t>１３１３</t>
  </si>
  <si>
    <t>１３１６</t>
  </si>
  <si>
    <t>１３１７</t>
  </si>
  <si>
    <t>１３２０</t>
  </si>
  <si>
    <t>１３２１</t>
  </si>
  <si>
    <t>１３２２</t>
  </si>
  <si>
    <t>１３２３</t>
  </si>
  <si>
    <t>１３２４</t>
  </si>
  <si>
    <t>１３２６</t>
  </si>
  <si>
    <t>１３２８</t>
  </si>
  <si>
    <t>１６０１</t>
  </si>
  <si>
    <t>１６０３</t>
  </si>
  <si>
    <t>１７０２</t>
  </si>
  <si>
    <t>１７０３</t>
  </si>
  <si>
    <t>１８０１</t>
  </si>
  <si>
    <t>１８０２</t>
  </si>
  <si>
    <t>１８０３</t>
  </si>
  <si>
    <t>２１０１</t>
  </si>
  <si>
    <t>２１０４</t>
  </si>
  <si>
    <t>２１０６</t>
  </si>
  <si>
    <t>２１０８</t>
  </si>
  <si>
    <t>２２０１</t>
  </si>
  <si>
    <t>２２０２</t>
  </si>
  <si>
    <t>２２０３</t>
  </si>
  <si>
    <t>２２０７</t>
  </si>
  <si>
    <t>２２０８</t>
  </si>
  <si>
    <t>２２１０</t>
  </si>
  <si>
    <t>２２１１</t>
  </si>
  <si>
    <t>２３０２</t>
  </si>
  <si>
    <t>２３０３</t>
  </si>
  <si>
    <t>２３０４</t>
  </si>
  <si>
    <t>２３０６</t>
  </si>
  <si>
    <t>２３０８</t>
  </si>
  <si>
    <t>２３０９</t>
  </si>
  <si>
    <t>２３１２</t>
  </si>
  <si>
    <t>２３１３</t>
  </si>
  <si>
    <t>２３１４</t>
  </si>
  <si>
    <t>２３１５</t>
  </si>
  <si>
    <t>２３１６</t>
  </si>
  <si>
    <t>２３１７</t>
  </si>
  <si>
    <t>２４０１</t>
  </si>
  <si>
    <t>２４０２</t>
  </si>
  <si>
    <t>２４０３</t>
  </si>
  <si>
    <t>２４０５</t>
  </si>
  <si>
    <t>北陸東海</t>
  </si>
  <si>
    <t>２５０１</t>
  </si>
  <si>
    <t>２６０１</t>
  </si>
  <si>
    <t>２６０３</t>
  </si>
  <si>
    <t>２７０１</t>
  </si>
  <si>
    <t>２７０２</t>
  </si>
  <si>
    <t>２７０３</t>
  </si>
  <si>
    <t>２７０６</t>
  </si>
  <si>
    <t>２７０８</t>
  </si>
  <si>
    <t>２７０９</t>
  </si>
  <si>
    <t>２７１１</t>
  </si>
  <si>
    <t>２８０１</t>
  </si>
  <si>
    <t>２８０３</t>
  </si>
  <si>
    <t>２８０５</t>
  </si>
  <si>
    <t>２８０６</t>
  </si>
  <si>
    <t>２８０７</t>
  </si>
  <si>
    <t>２８０８</t>
  </si>
  <si>
    <t>２９０２</t>
  </si>
  <si>
    <t>２９０４</t>
  </si>
  <si>
    <t>３１０２</t>
  </si>
  <si>
    <t>３２０１</t>
  </si>
  <si>
    <t>３３０２</t>
  </si>
  <si>
    <t>３３０４</t>
  </si>
  <si>
    <t>３３０５</t>
  </si>
  <si>
    <t>３４０１</t>
  </si>
  <si>
    <t>３４０２</t>
  </si>
  <si>
    <t>３５０１</t>
  </si>
  <si>
    <t>３５０４</t>
  </si>
  <si>
    <t>３５０５</t>
  </si>
  <si>
    <t>３５０６</t>
  </si>
  <si>
    <t>３６０１</t>
  </si>
  <si>
    <t>３６０３</t>
  </si>
  <si>
    <t>３７０１</t>
  </si>
  <si>
    <t>３７０２</t>
  </si>
  <si>
    <t>３７０３</t>
  </si>
  <si>
    <t>３８０１</t>
  </si>
  <si>
    <t>３８０２</t>
  </si>
  <si>
    <t>３８０３</t>
  </si>
  <si>
    <t>３９０１</t>
  </si>
  <si>
    <t>近畿中国四国</t>
  </si>
  <si>
    <t>４００１</t>
  </si>
  <si>
    <t>４００２</t>
  </si>
  <si>
    <t>４００３</t>
  </si>
  <si>
    <t>４００４</t>
  </si>
  <si>
    <t>４００５</t>
  </si>
  <si>
    <t>４００６</t>
  </si>
  <si>
    <t>４００７</t>
  </si>
  <si>
    <t>４００８</t>
  </si>
  <si>
    <t>４０１０</t>
  </si>
  <si>
    <t>４０１１</t>
  </si>
  <si>
    <t>４０１２</t>
  </si>
  <si>
    <t>４１０１</t>
  </si>
  <si>
    <t>４１０２</t>
  </si>
  <si>
    <t>４１０４</t>
  </si>
  <si>
    <t>４１０６</t>
  </si>
  <si>
    <t>４２０１</t>
  </si>
  <si>
    <t>４２０３</t>
  </si>
  <si>
    <t>４２０７</t>
  </si>
  <si>
    <t>４３０１</t>
  </si>
  <si>
    <t>４３０２</t>
  </si>
  <si>
    <t>４３０３</t>
  </si>
  <si>
    <t>４３０４</t>
  </si>
  <si>
    <t>４４０１</t>
  </si>
  <si>
    <t>４４０２</t>
  </si>
  <si>
    <t>４４０３</t>
  </si>
  <si>
    <t>４４０４</t>
  </si>
  <si>
    <t>４４０５</t>
  </si>
  <si>
    <t>４４０６</t>
  </si>
  <si>
    <t>４４０７</t>
  </si>
  <si>
    <t>４５０１</t>
  </si>
  <si>
    <t>４５０４</t>
  </si>
  <si>
    <t>４５０５</t>
  </si>
  <si>
    <t>４５０８</t>
  </si>
  <si>
    <t>４５０９</t>
  </si>
  <si>
    <t>４６０１</t>
  </si>
  <si>
    <t>４６０３</t>
  </si>
  <si>
    <t>４６０４</t>
  </si>
  <si>
    <t>４６０５</t>
  </si>
  <si>
    <t>４７０１</t>
  </si>
  <si>
    <t>４７０２</t>
  </si>
  <si>
    <t>４７０３</t>
  </si>
  <si>
    <t>４７０５</t>
  </si>
  <si>
    <t>九州</t>
  </si>
  <si>
    <t>１．５年</t>
  </si>
  <si>
    <t>学校群別</t>
  </si>
  <si>
    <t>専修</t>
  </si>
  <si>
    <t>学校</t>
  </si>
  <si>
    <t>各種</t>
  </si>
  <si>
    <t>短大</t>
  </si>
  <si>
    <t>別科</t>
  </si>
  <si>
    <t>高等</t>
  </si>
  <si>
    <t xml:space="preserve"> </t>
  </si>
  <si>
    <t>短期</t>
  </si>
  <si>
    <t>大学</t>
  </si>
  <si>
    <t>設置者別</t>
  </si>
  <si>
    <t>公立</t>
  </si>
  <si>
    <t>法人立</t>
  </si>
  <si>
    <t>個人立</t>
  </si>
  <si>
    <t>地区</t>
  </si>
  <si>
    <t>合　計</t>
  </si>
  <si>
    <t xml:space="preserve">                            </t>
  </si>
  <si>
    <t>１８０５</t>
  </si>
  <si>
    <t>１１１６</t>
  </si>
  <si>
    <t>３４０４</t>
  </si>
  <si>
    <t>４７０６</t>
  </si>
  <si>
    <t>１３２９</t>
  </si>
  <si>
    <t>都道
府県</t>
    <phoneticPr fontId="6"/>
  </si>
  <si>
    <t>都道
府県</t>
    <phoneticPr fontId="6"/>
  </si>
  <si>
    <t>１５０７</t>
  </si>
  <si>
    <t>１５０８</t>
  </si>
  <si>
    <t>３４０５</t>
  </si>
  <si>
    <t>４３０５</t>
  </si>
  <si>
    <t>１７０４</t>
  </si>
  <si>
    <t>３４０６</t>
  </si>
  <si>
    <t>０１２０</t>
  </si>
  <si>
    <t>０１２１</t>
  </si>
  <si>
    <t>０３１０</t>
  </si>
  <si>
    <t>３８０４</t>
  </si>
  <si>
    <t>４５１０</t>
  </si>
  <si>
    <t>１３３１</t>
  </si>
  <si>
    <t>２３２１</t>
  </si>
  <si>
    <t>３１０３</t>
  </si>
  <si>
    <t>(1)</t>
    <phoneticPr fontId="6"/>
  </si>
  <si>
    <t>(1)</t>
    <phoneticPr fontId="6"/>
  </si>
  <si>
    <t>※（　)は再掲、合計欄には含まないものとする</t>
    <rPh sb="5" eb="7">
      <t>サイケイ</t>
    </rPh>
    <rPh sb="8" eb="10">
      <t>ゴウケイ</t>
    </rPh>
    <rPh sb="10" eb="11">
      <t>ラン</t>
    </rPh>
    <rPh sb="13" eb="14">
      <t>フク</t>
    </rPh>
    <phoneticPr fontId="6"/>
  </si>
  <si>
    <t>０１２２</t>
  </si>
  <si>
    <t>０９０８</t>
  </si>
  <si>
    <t>大学</t>
    <phoneticPr fontId="6"/>
  </si>
  <si>
    <t>２７１２</t>
  </si>
  <si>
    <t>２７１３</t>
  </si>
  <si>
    <t>大学</t>
    <rPh sb="0" eb="2">
      <t>ダイガク</t>
    </rPh>
    <phoneticPr fontId="6"/>
  </si>
  <si>
    <t>短大･大学</t>
    <rPh sb="3" eb="5">
      <t>ダイガク</t>
    </rPh>
    <phoneticPr fontId="6"/>
  </si>
  <si>
    <t>別科</t>
    <rPh sb="0" eb="2">
      <t>ベッカ</t>
    </rPh>
    <phoneticPr fontId="6"/>
  </si>
  <si>
    <t>４０１４</t>
  </si>
  <si>
    <t>４年</t>
    <phoneticPr fontId="6"/>
  </si>
  <si>
    <t>１９０３</t>
    <phoneticPr fontId="6"/>
  </si>
  <si>
    <t>１１１７</t>
  </si>
  <si>
    <t>１３３２</t>
  </si>
  <si>
    <t>３８０５</t>
  </si>
  <si>
    <t>短大</t>
    <phoneticPr fontId="6"/>
  </si>
  <si>
    <t>０４０４</t>
  </si>
  <si>
    <t>１３３３</t>
  </si>
  <si>
    <t>その他</t>
    <phoneticPr fontId="6"/>
  </si>
  <si>
    <t>２年</t>
    <rPh sb="1" eb="2">
      <t>ネン</t>
    </rPh>
    <phoneticPr fontId="6"/>
  </si>
  <si>
    <t>１年</t>
    <rPh sb="1" eb="2">
      <t>ネン</t>
    </rPh>
    <phoneticPr fontId="6"/>
  </si>
  <si>
    <t>北海道</t>
    <rPh sb="0" eb="3">
      <t>ホッカイドウ</t>
    </rPh>
    <phoneticPr fontId="6"/>
  </si>
  <si>
    <t>※</t>
    <phoneticPr fontId="6"/>
  </si>
  <si>
    <t>４６０８</t>
    <phoneticPr fontId="6"/>
  </si>
  <si>
    <t>※</t>
    <phoneticPr fontId="6"/>
  </si>
  <si>
    <t>４年</t>
    <rPh sb="1" eb="2">
      <t>ネン</t>
    </rPh>
    <phoneticPr fontId="6"/>
  </si>
  <si>
    <t>地区</t>
    <rPh sb="1" eb="2">
      <t>ク</t>
    </rPh>
    <phoneticPr fontId="6"/>
  </si>
  <si>
    <t>都道府県</t>
    <rPh sb="1" eb="4">
      <t>ドウフケン</t>
    </rPh>
    <phoneticPr fontId="6"/>
  </si>
  <si>
    <t>東京</t>
    <rPh sb="0" eb="2">
      <t>トウキョウ</t>
    </rPh>
    <phoneticPr fontId="6"/>
  </si>
  <si>
    <t>第１－２表　都道府県別養成施設</t>
    <rPh sb="0" eb="1">
      <t>ダイ</t>
    </rPh>
    <rPh sb="4" eb="5">
      <t>ヒョウ</t>
    </rPh>
    <phoneticPr fontId="6"/>
  </si>
  <si>
    <t xml:space="preserve">(学校群別・修業期間別)入学定員数        </t>
  </si>
  <si>
    <t>資料) 公益社団法人 全国調理師養成施設協会</t>
    <rPh sb="0" eb="2">
      <t>シリョウ</t>
    </rPh>
    <rPh sb="4" eb="6">
      <t>コウエキ</t>
    </rPh>
    <rPh sb="6" eb="10">
      <t>シャダンホウジン</t>
    </rPh>
    <rPh sb="11" eb="16">
      <t>ゼンコクチョウリシ</t>
    </rPh>
    <rPh sb="16" eb="18">
      <t>ヨウセイ</t>
    </rPh>
    <rPh sb="18" eb="20">
      <t>シセツ</t>
    </rPh>
    <rPh sb="20" eb="22">
      <t>キョウカイ</t>
    </rPh>
    <phoneticPr fontId="6"/>
  </si>
  <si>
    <t>東北</t>
    <rPh sb="0" eb="2">
      <t>トウホク</t>
    </rPh>
    <phoneticPr fontId="6"/>
  </si>
  <si>
    <t>九州</t>
    <rPh sb="0" eb="2">
      <t>キュウシュウ</t>
    </rPh>
    <phoneticPr fontId="6"/>
  </si>
  <si>
    <t>短大･
専攻科
・別科</t>
    <rPh sb="4" eb="7">
      <t>センコウカ</t>
    </rPh>
    <phoneticPr fontId="6"/>
  </si>
  <si>
    <t>短期
大学</t>
    <phoneticPr fontId="6"/>
  </si>
  <si>
    <t>高等
学校</t>
    <phoneticPr fontId="6"/>
  </si>
  <si>
    <t>※</t>
    <phoneticPr fontId="6"/>
  </si>
  <si>
    <t>１３３４</t>
  </si>
  <si>
    <t>１３３５</t>
  </si>
  <si>
    <t>２３２３</t>
  </si>
  <si>
    <t>※</t>
    <phoneticPr fontId="6"/>
  </si>
  <si>
    <t>３９０２</t>
  </si>
  <si>
    <t>１７０５</t>
  </si>
  <si>
    <t>関東甲信越</t>
    <rPh sb="0" eb="2">
      <t>カントウ</t>
    </rPh>
    <rPh sb="2" eb="5">
      <t>コウシンエツ</t>
    </rPh>
    <phoneticPr fontId="6"/>
  </si>
  <si>
    <t>東海北陸</t>
    <rPh sb="0" eb="2">
      <t>トウカイ</t>
    </rPh>
    <rPh sb="2" eb="4">
      <t>ホクリク</t>
    </rPh>
    <phoneticPr fontId="6"/>
  </si>
  <si>
    <t>近畿中国四国</t>
    <rPh sb="0" eb="2">
      <t>キンキ</t>
    </rPh>
    <rPh sb="2" eb="4">
      <t>チュウゴク</t>
    </rPh>
    <rPh sb="4" eb="6">
      <t>シコク</t>
    </rPh>
    <phoneticPr fontId="6"/>
  </si>
  <si>
    <t>０２０８</t>
  </si>
  <si>
    <t>１１１８</t>
  </si>
  <si>
    <t>１６０４</t>
  </si>
  <si>
    <t>２７１５</t>
  </si>
  <si>
    <t>３３０６</t>
  </si>
  <si>
    <t xml:space="preserve"> </t>
    <phoneticPr fontId="6"/>
  </si>
  <si>
    <t>２５０３</t>
  </si>
  <si>
    <t>※</t>
    <phoneticPr fontId="6"/>
  </si>
  <si>
    <t>２７１６</t>
    <phoneticPr fontId="6"/>
  </si>
  <si>
    <t>３６０４</t>
  </si>
  <si>
    <t>４２０８</t>
  </si>
  <si>
    <t>０７０４</t>
  </si>
  <si>
    <t>１２１０</t>
  </si>
  <si>
    <t>１４１０</t>
  </si>
  <si>
    <t>１３３６</t>
  </si>
  <si>
    <t>２３２４</t>
  </si>
  <si>
    <t>※</t>
    <phoneticPr fontId="6"/>
  </si>
  <si>
    <t>０４０５</t>
  </si>
  <si>
    <t>１３３７</t>
  </si>
  <si>
    <t>※</t>
    <phoneticPr fontId="6"/>
  </si>
  <si>
    <t>１３３８</t>
  </si>
  <si>
    <t>１３３９</t>
  </si>
  <si>
    <t>３００４</t>
    <phoneticPr fontId="6"/>
  </si>
  <si>
    <t>１３４０</t>
    <phoneticPr fontId="6"/>
  </si>
  <si>
    <t>０４０６</t>
    <phoneticPr fontId="6"/>
  </si>
  <si>
    <t>１３４１</t>
  </si>
  <si>
    <t>４０１５</t>
  </si>
  <si>
    <t>令和８年度</t>
    <rPh sb="0" eb="1">
      <t>レイ</t>
    </rPh>
    <rPh sb="1" eb="2">
      <t>ワ</t>
    </rPh>
    <rPh sb="3" eb="5">
      <t>ネンド</t>
    </rPh>
    <rPh sb="4" eb="5">
      <t>ド</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</si>
</sst>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 "/>
    <numFmt numFmtId="178" formatCode="#,##0_);[Red]\(#,##0\)"/>
    <numFmt numFmtId="179" formatCode="#,##0;[Red]#,##0"/>
    <numFmt numFmtId="180" formatCode="\(0.0\)"/>
  </numFmts>
  <fonts count="29">
    <font>
      <sz val="12"/>
      <name val="Arial"/>
      <family val="2"/>
    </font>
    <font>
      <sz val="12"/>
      <name val="ＭＳ 明朝"/>
      <family val="1"/>
    </font>
    <font>
      <sz val="12"/>
      <name val="ＭＳ 明朝"/>
      <family val="1"/>
    </font>
    <font>
      <sz val="14"/>
      <name val="ＭＳ 明朝"/>
      <family val="1"/>
    </font>
    <font>
      <sz val="12"/>
      <name val="ＭＳ Ｐゴシック"/>
      <family val="3"/>
    </font>
    <font>
      <sz val="12"/>
      <name val="ＭＳ Ｐゴシック"/>
      <family val="3"/>
    </font>
    <font>
      <sz val="6"/>
      <name val="ＭＳ Ｐゴシック"/>
      <family val="3"/>
      <charset val="128"/>
    </font>
    <font>
      <sz val="12"/>
      <name val="ＭＳ 明朝"/>
      <family val="1"/>
      <charset val="128"/>
    </font>
    <font>
      <sz val="10"/>
      <color indexed="81"/>
      <name val="ＭＳ Ｐゴシック"/>
      <family val="3"/>
      <charset val="128"/>
    </font>
    <font>
      <b/>
      <sz val="10"/>
      <color indexed="81"/>
      <name val="ＭＳ Ｐゴシック"/>
      <family val="3"/>
      <charset val="128"/>
    </font>
    <font>
      <sz val="14"/>
      <name val="ＭＳ 明朝"/>
      <family val="1"/>
      <charset val="128"/>
    </font>
    <font>
      <sz val="9"/>
      <color indexed="81"/>
      <name val="ＭＳ Ｐゴシック"/>
      <family val="3"/>
      <charset val="128"/>
    </font>
    <font>
      <b/>
      <sz val="9"/>
      <color indexed="81"/>
      <name val="ＭＳ Ｐゴシック"/>
      <family val="3"/>
      <charset val="128"/>
    </font>
    <font>
      <sz val="18"/>
      <name val="ＭＳ ゴシック"/>
      <family val="3"/>
      <charset val="128"/>
    </font>
    <font>
      <sz val="9"/>
      <name val="ＭＳ 明朝"/>
      <family val="1"/>
      <charset val="128"/>
    </font>
    <font>
      <b/>
      <sz val="14"/>
      <name val="ＭＳ ゴシック"/>
      <family val="3"/>
      <charset val="128"/>
    </font>
    <font>
      <sz val="10"/>
      <name val="ＭＳ 明朝"/>
      <family val="1"/>
      <charset val="128"/>
    </font>
    <font>
      <sz val="8"/>
      <name val="ＭＳ 明朝"/>
      <family val="1"/>
      <charset val="128"/>
    </font>
    <font>
      <sz val="6"/>
      <name val="ＭＳ 明朝"/>
      <family val="1"/>
      <charset val="128"/>
    </font>
    <font>
      <sz val="12"/>
      <color theme="1"/>
      <name val="ＭＳ 明朝"/>
      <family val="1"/>
    </font>
    <font>
      <sz val="12"/>
      <color rgb="FFFF0000"/>
      <name val="ＭＳ 明朝"/>
      <family val="1"/>
      <charset val="128"/>
    </font>
    <font>
      <sz val="12"/>
      <color theme="1"/>
      <name val="ＭＳ 明朝"/>
      <family val="1"/>
      <charset val="128"/>
    </font>
    <font>
      <b/>
      <sz val="9"/>
      <color indexed="81"/>
      <name val="MS P ゴシック"/>
      <family val="3"/>
      <charset val="128"/>
    </font>
    <font>
      <sz val="10"/>
      <color indexed="81"/>
      <name val="MS P ゴシック"/>
      <family val="3"/>
      <charset val="128"/>
    </font>
    <font>
      <sz val="14"/>
      <color theme="1"/>
      <name val="ＭＳ 明朝"/>
      <family val="1"/>
      <charset val="128"/>
    </font>
    <font>
      <b/>
      <sz val="12"/>
      <color theme="1"/>
      <name val="ＭＳ 明朝"/>
      <family val="1"/>
      <charset val="128"/>
    </font>
    <font>
      <strike/>
      <sz val="12"/>
      <color rgb="FFFF0000"/>
      <name val="ＭＳ 明朝"/>
      <family val="1"/>
      <charset val="128"/>
    </font>
    <font>
      <sz val="9"/>
      <color indexed="81"/>
      <name val="MS P ゴシック"/>
      <family val="3"/>
      <charset val="128"/>
    </font>
    <font>
      <strike/>
      <sz val="12"/>
      <color rgb="FFFF0000"/>
      <name val="ＭＳ 明朝"/>
      <family val="1"/>
    </font>
  </fonts>
  <fills count="4">
    <fill>
      <patternFill patternType="none"/>
    </fill>
    <fill>
      <patternFill patternType="gray125"/>
    </fill>
    <fill>
      <patternFill patternType="solid">
        <fgColor theme="0" tint="-0.249977111117893"/>
        <bgColor indexed="64"/>
      </patternFill>
    </fill>
    <fill>
      <patternFill patternType="solid">
        <fgColor rgb="FFFF0000"/>
        <bgColor indexed="64"/>
      </patternFill>
    </fill>
  </fills>
  <borders count="53">
    <border>
      <left/>
      <right/>
      <top/>
      <bottom/>
      <diagonal/>
    </border>
    <border>
      <left style="thin">
        <color indexed="8"/>
      </left>
      <right/>
      <top style="thin">
        <color indexed="8"/>
      </top>
      <bottom/>
      <diagonal/>
    </border>
    <border>
      <left style="thin">
        <color indexed="8"/>
      </left>
      <right/>
      <top/>
      <bottom/>
      <diagonal/>
    </border>
    <border>
      <left/>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style="thin">
        <color indexed="8"/>
      </top>
      <bottom/>
      <diagonal/>
    </border>
    <border>
      <left style="medium">
        <color indexed="8"/>
      </left>
      <right/>
      <top/>
      <bottom/>
      <diagonal/>
    </border>
    <border>
      <left style="thin">
        <color indexed="8"/>
      </left>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top style="medium">
        <color indexed="8"/>
      </top>
      <bottom/>
      <diagonal/>
    </border>
    <border>
      <left style="medium">
        <color indexed="8"/>
      </left>
      <right/>
      <top style="medium">
        <color indexed="8"/>
      </top>
      <bottom/>
      <diagonal/>
    </border>
    <border>
      <left style="thin">
        <color indexed="8"/>
      </left>
      <right/>
      <top style="medium">
        <color indexed="8"/>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style="thin">
        <color indexed="8"/>
      </top>
      <bottom style="medium">
        <color indexed="8"/>
      </bottom>
      <diagonal/>
    </border>
    <border>
      <left style="medium">
        <color indexed="8"/>
      </left>
      <right/>
      <top style="thin">
        <color indexed="8"/>
      </top>
      <bottom style="medium">
        <color indexed="8"/>
      </bottom>
      <diagonal/>
    </border>
    <border>
      <left style="thin">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right style="thin">
        <color indexed="8"/>
      </right>
      <top style="thin">
        <color indexed="8"/>
      </top>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hair">
        <color indexed="8"/>
      </left>
      <right style="hair">
        <color indexed="8"/>
      </right>
      <top/>
      <bottom style="thin">
        <color indexed="8"/>
      </bottom>
      <diagonal/>
    </border>
    <border>
      <left style="hair">
        <color indexed="8"/>
      </left>
      <right style="hair">
        <color indexed="8"/>
      </right>
      <top/>
      <bottom style="hair">
        <color indexed="8"/>
      </bottom>
      <diagonal/>
    </border>
    <border>
      <left style="hair">
        <color indexed="8"/>
      </left>
      <right/>
      <top style="hair">
        <color indexed="8"/>
      </top>
      <bottom/>
      <diagonal/>
    </border>
    <border>
      <left style="hair">
        <color indexed="8"/>
      </left>
      <right/>
      <top/>
      <bottom style="thin">
        <color indexed="8"/>
      </bottom>
      <diagonal/>
    </border>
    <border>
      <left style="thin">
        <color indexed="8"/>
      </left>
      <right style="thin">
        <color indexed="8"/>
      </right>
      <top style="medium">
        <color indexed="8"/>
      </top>
      <bottom/>
      <diagonal/>
    </border>
    <border>
      <left style="medium">
        <color indexed="8"/>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style="thin">
        <color indexed="8"/>
      </top>
      <bottom style="hair">
        <color indexed="8"/>
      </bottom>
      <diagonal/>
    </border>
    <border>
      <left/>
      <right style="hair">
        <color indexed="8"/>
      </right>
      <top style="thin">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style="hair">
        <color indexed="8"/>
      </right>
      <top/>
      <bottom style="thin">
        <color indexed="8"/>
      </bottom>
      <diagonal/>
    </border>
    <border>
      <left style="hair">
        <color indexed="8"/>
      </left>
      <right style="thin">
        <color indexed="8"/>
      </right>
      <top/>
      <bottom style="thin">
        <color indexed="8"/>
      </bottom>
      <diagonal/>
    </border>
    <border>
      <left style="hair">
        <color indexed="8"/>
      </left>
      <right style="thin">
        <color indexed="8"/>
      </right>
      <top style="hair">
        <color indexed="8"/>
      </top>
      <bottom/>
      <diagonal/>
    </border>
    <border>
      <left style="hair">
        <color indexed="8"/>
      </left>
      <right style="thin">
        <color indexed="8"/>
      </right>
      <top/>
      <bottom style="hair">
        <color indexed="8"/>
      </bottom>
      <diagonal/>
    </border>
    <border>
      <left style="hair">
        <color indexed="8"/>
      </left>
      <right style="thin">
        <color indexed="8"/>
      </right>
      <top/>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right/>
      <top style="hair">
        <color indexed="8"/>
      </top>
      <bottom style="hair">
        <color indexed="8"/>
      </bottom>
      <diagonal/>
    </border>
    <border>
      <left style="thin">
        <color indexed="8"/>
      </left>
      <right style="hair">
        <color indexed="8"/>
      </right>
      <top style="hair">
        <color indexed="8"/>
      </top>
      <bottom/>
      <diagonal/>
    </border>
    <border>
      <left style="thin">
        <color indexed="8"/>
      </left>
      <right style="hair">
        <color indexed="8"/>
      </right>
      <top/>
      <bottom/>
      <diagonal/>
    </border>
    <border>
      <left style="thin">
        <color indexed="8"/>
      </left>
      <right style="hair">
        <color indexed="8"/>
      </right>
      <top/>
      <bottom style="hair">
        <color indexed="8"/>
      </bottom>
      <diagonal/>
    </border>
  </borders>
  <cellStyleXfs count="1">
    <xf numFmtId="0" fontId="0" fillId="0" borderId="0"/>
  </cellStyleXfs>
  <cellXfs count="190">
    <xf numFmtId="0" fontId="0" fillId="0" borderId="0" xfId="0"/>
    <xf numFmtId="0" fontId="2" fillId="0" borderId="0" xfId="0" applyFont="1"/>
    <xf numFmtId="0" fontId="2" fillId="0" borderId="2" xfId="0" applyFont="1" applyBorder="1"/>
    <xf numFmtId="0" fontId="2" fillId="0" borderId="3" xfId="0" applyFont="1" applyBorder="1"/>
    <xf numFmtId="0" fontId="2" fillId="0" borderId="3" xfId="0" applyFont="1" applyBorder="1" applyAlignment="1">
      <alignment horizontal="center"/>
    </xf>
    <xf numFmtId="3" fontId="2" fillId="0" borderId="3" xfId="0" applyNumberFormat="1" applyFont="1" applyBorder="1"/>
    <xf numFmtId="9" fontId="2" fillId="0" borderId="0" xfId="0" applyNumberFormat="1" applyFont="1"/>
    <xf numFmtId="0" fontId="2" fillId="0" borderId="0" xfId="0" applyFont="1" applyAlignment="1">
      <alignment horizontal="centerContinuous" vertical="center"/>
    </xf>
    <xf numFmtId="0" fontId="2" fillId="0" borderId="0" xfId="0" applyFont="1" applyAlignment="1">
      <alignment horizontal="center"/>
    </xf>
    <xf numFmtId="3" fontId="2" fillId="0" borderId="0" xfId="0" applyNumberFormat="1" applyFont="1"/>
    <xf numFmtId="0" fontId="4" fillId="0" borderId="0" xfId="0" applyFont="1"/>
    <xf numFmtId="0" fontId="5" fillId="0" borderId="0" xfId="0" applyFont="1"/>
    <xf numFmtId="0" fontId="5" fillId="0" borderId="2" xfId="0" applyFont="1" applyBorder="1"/>
    <xf numFmtId="0" fontId="5" fillId="0" borderId="3" xfId="0" applyFont="1" applyBorder="1"/>
    <xf numFmtId="176" fontId="2" fillId="0" borderId="0" xfId="0" applyNumberFormat="1" applyFont="1"/>
    <xf numFmtId="0" fontId="2" fillId="0" borderId="2" xfId="0" applyFont="1" applyBorder="1" applyAlignment="1">
      <alignment horizontal="center"/>
    </xf>
    <xf numFmtId="0" fontId="2" fillId="0" borderId="4" xfId="0" applyFont="1" applyBorder="1" applyAlignment="1">
      <alignment horizontal="center"/>
    </xf>
    <xf numFmtId="0" fontId="2" fillId="0" borderId="1" xfId="0" applyFont="1" applyBorder="1"/>
    <xf numFmtId="0" fontId="2" fillId="0" borderId="2" xfId="0" applyFont="1" applyBorder="1" applyAlignment="1">
      <alignment horizontal="centerContinuous"/>
    </xf>
    <xf numFmtId="0" fontId="2" fillId="0" borderId="1" xfId="0" applyFont="1" applyBorder="1" applyAlignment="1">
      <alignment horizontal="centerContinuous" vertical="center"/>
    </xf>
    <xf numFmtId="0" fontId="2" fillId="0" borderId="1" xfId="0" applyFont="1" applyBorder="1" applyAlignment="1">
      <alignment horizontal="center"/>
    </xf>
    <xf numFmtId="0" fontId="2" fillId="0" borderId="3" xfId="0" applyFont="1" applyBorder="1" applyAlignment="1">
      <alignment horizontal="centerContinuous" vertical="center"/>
    </xf>
    <xf numFmtId="0" fontId="2" fillId="0" borderId="0" xfId="0" applyFont="1" applyAlignment="1">
      <alignment horizontal="centerContinuous"/>
    </xf>
    <xf numFmtId="0" fontId="2" fillId="0" borderId="4" xfId="0" applyFont="1" applyBorder="1"/>
    <xf numFmtId="0" fontId="5" fillId="0" borderId="4" xfId="0" applyFont="1" applyBorder="1"/>
    <xf numFmtId="0" fontId="5" fillId="0" borderId="5" xfId="0" applyFont="1" applyBorder="1"/>
    <xf numFmtId="0" fontId="5" fillId="0" borderId="6" xfId="0" applyFont="1" applyBorder="1"/>
    <xf numFmtId="177" fontId="2" fillId="0" borderId="2" xfId="0" applyNumberFormat="1" applyFont="1" applyBorder="1"/>
    <xf numFmtId="177" fontId="2" fillId="0" borderId="4" xfId="0" applyNumberFormat="1" applyFont="1" applyBorder="1"/>
    <xf numFmtId="177" fontId="2" fillId="0" borderId="1" xfId="0" applyNumberFormat="1" applyFont="1" applyBorder="1"/>
    <xf numFmtId="178" fontId="2" fillId="0" borderId="1" xfId="0" applyNumberFormat="1" applyFont="1" applyBorder="1"/>
    <xf numFmtId="178" fontId="2" fillId="0" borderId="7" xfId="0" applyNumberFormat="1" applyFont="1" applyBorder="1"/>
    <xf numFmtId="178" fontId="2" fillId="0" borderId="2" xfId="0" applyNumberFormat="1" applyFont="1" applyBorder="1"/>
    <xf numFmtId="178" fontId="2" fillId="0" borderId="8" xfId="0" applyNumberFormat="1" applyFont="1" applyBorder="1"/>
    <xf numFmtId="178" fontId="2" fillId="0" borderId="4" xfId="0" applyNumberFormat="1" applyFont="1" applyBorder="1"/>
    <xf numFmtId="178" fontId="2" fillId="0" borderId="6" xfId="0" applyNumberFormat="1" applyFont="1" applyBorder="1"/>
    <xf numFmtId="178" fontId="5" fillId="0" borderId="7" xfId="0" applyNumberFormat="1" applyFont="1" applyBorder="1"/>
    <xf numFmtId="0" fontId="1" fillId="0" borderId="3" xfId="0" applyFont="1" applyBorder="1"/>
    <xf numFmtId="49" fontId="1" fillId="0" borderId="2" xfId="0" applyNumberFormat="1" applyFont="1" applyBorder="1" applyAlignment="1">
      <alignment horizontal="right"/>
    </xf>
    <xf numFmtId="176" fontId="5" fillId="0" borderId="0" xfId="0" applyNumberFormat="1" applyFont="1"/>
    <xf numFmtId="178" fontId="5" fillId="0" borderId="0" xfId="0" applyNumberFormat="1" applyFont="1"/>
    <xf numFmtId="9" fontId="7" fillId="0" borderId="8" xfId="0" applyNumberFormat="1" applyFont="1" applyBorder="1" applyAlignment="1">
      <alignment horizontal="right"/>
    </xf>
    <xf numFmtId="176" fontId="7" fillId="0" borderId="8" xfId="0" applyNumberFormat="1" applyFont="1" applyBorder="1"/>
    <xf numFmtId="176" fontId="5" fillId="0" borderId="2" xfId="0" applyNumberFormat="1" applyFont="1" applyBorder="1"/>
    <xf numFmtId="0" fontId="13" fillId="0" borderId="5" xfId="0" applyFont="1" applyBorder="1" applyAlignment="1">
      <alignment horizontal="center"/>
    </xf>
    <xf numFmtId="0" fontId="3" fillId="2" borderId="1" xfId="0" applyFont="1" applyFill="1" applyBorder="1" applyAlignment="1">
      <alignment horizontal="centerContinuous"/>
    </xf>
    <xf numFmtId="0" fontId="2" fillId="2" borderId="1" xfId="0" applyFont="1" applyFill="1" applyBorder="1"/>
    <xf numFmtId="0" fontId="2" fillId="2" borderId="3" xfId="0" applyFont="1" applyFill="1" applyBorder="1" applyAlignment="1">
      <alignment horizontal="centerContinuous"/>
    </xf>
    <xf numFmtId="0" fontId="2" fillId="2" borderId="22" xfId="0" applyFont="1" applyFill="1" applyBorder="1" applyAlignment="1">
      <alignment horizontal="centerContinuous"/>
    </xf>
    <xf numFmtId="0" fontId="2" fillId="2" borderId="2" xfId="0" applyFont="1" applyFill="1" applyBorder="1" applyAlignment="1">
      <alignment horizontal="center"/>
    </xf>
    <xf numFmtId="0" fontId="2" fillId="2" borderId="1" xfId="0" applyFont="1" applyFill="1" applyBorder="1" applyAlignment="1">
      <alignment horizontal="centerContinuous"/>
    </xf>
    <xf numFmtId="0" fontId="2" fillId="2" borderId="1" xfId="0" applyFont="1" applyFill="1" applyBorder="1" applyAlignment="1">
      <alignment horizontal="center"/>
    </xf>
    <xf numFmtId="0" fontId="1" fillId="2" borderId="1" xfId="0" applyFont="1" applyFill="1" applyBorder="1" applyAlignment="1">
      <alignment horizontal="center" shrinkToFit="1"/>
    </xf>
    <xf numFmtId="0" fontId="2" fillId="2" borderId="1" xfId="0" applyFont="1" applyFill="1" applyBorder="1" applyAlignment="1">
      <alignment horizontal="centerContinuous" shrinkToFit="1"/>
    </xf>
    <xf numFmtId="0" fontId="1" fillId="2" borderId="1" xfId="0" applyFont="1" applyFill="1" applyBorder="1" applyAlignment="1">
      <alignment horizontal="center" vertical="center" shrinkToFit="1"/>
    </xf>
    <xf numFmtId="0" fontId="2" fillId="2" borderId="2" xfId="0" applyFont="1" applyFill="1" applyBorder="1" applyAlignment="1">
      <alignment horizontal="centerContinuous"/>
    </xf>
    <xf numFmtId="0" fontId="2" fillId="2" borderId="2" xfId="0" applyFont="1" applyFill="1" applyBorder="1"/>
    <xf numFmtId="0" fontId="2" fillId="2" borderId="2" xfId="0" applyFont="1" applyFill="1" applyBorder="1" applyAlignment="1">
      <alignment horizontal="centerContinuous"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shrinkToFit="1"/>
    </xf>
    <xf numFmtId="0" fontId="2" fillId="2" borderId="2" xfId="0" applyFont="1" applyFill="1" applyBorder="1" applyAlignment="1">
      <alignment vertical="center"/>
    </xf>
    <xf numFmtId="0" fontId="14" fillId="0" borderId="0" xfId="0" applyFont="1"/>
    <xf numFmtId="0" fontId="14" fillId="0" borderId="5" xfId="0" applyFont="1" applyBorder="1" applyAlignment="1">
      <alignment horizontal="center"/>
    </xf>
    <xf numFmtId="0" fontId="14" fillId="0" borderId="3" xfId="0" applyFont="1" applyBorder="1"/>
    <xf numFmtId="176" fontId="14" fillId="0" borderId="0" xfId="0" applyNumberFormat="1" applyFont="1"/>
    <xf numFmtId="9" fontId="14" fillId="0" borderId="0" xfId="0" applyNumberFormat="1" applyFont="1"/>
    <xf numFmtId="0" fontId="14" fillId="2" borderId="23" xfId="0" applyFont="1" applyFill="1" applyBorder="1" applyAlignment="1">
      <alignment horizontal="center" vertical="center" justifyLastLine="1"/>
    </xf>
    <xf numFmtId="0" fontId="14" fillId="0" borderId="24" xfId="0" applyFont="1" applyBorder="1" applyAlignment="1">
      <alignment horizontal="center" vertical="center" justifyLastLine="1"/>
    </xf>
    <xf numFmtId="0" fontId="17" fillId="0" borderId="25" xfId="0" applyFont="1" applyBorder="1" applyAlignment="1">
      <alignment horizontal="distributed" vertical="center" justifyLastLine="1"/>
    </xf>
    <xf numFmtId="179" fontId="17" fillId="0" borderId="25" xfId="0" applyNumberFormat="1" applyFont="1" applyBorder="1" applyAlignment="1">
      <alignment horizontal="right" vertical="center"/>
    </xf>
    <xf numFmtId="180" fontId="17" fillId="0" borderId="26" xfId="0" applyNumberFormat="1" applyFont="1" applyBorder="1"/>
    <xf numFmtId="0" fontId="17" fillId="0" borderId="24" xfId="0" applyFont="1" applyBorder="1" applyAlignment="1">
      <alignment horizontal="distributed" vertical="center" justifyLastLine="1"/>
    </xf>
    <xf numFmtId="179" fontId="17" fillId="0" borderId="24" xfId="0" applyNumberFormat="1" applyFont="1" applyBorder="1" applyAlignment="1">
      <alignment horizontal="right" vertical="center"/>
    </xf>
    <xf numFmtId="0" fontId="17" fillId="0" borderId="27" xfId="0" applyFont="1" applyBorder="1" applyAlignment="1">
      <alignment horizontal="distributed" vertical="center" justifyLastLine="1"/>
    </xf>
    <xf numFmtId="179" fontId="17" fillId="0" borderId="27" xfId="0" applyNumberFormat="1" applyFont="1" applyBorder="1" applyAlignment="1">
      <alignment horizontal="right" vertical="center"/>
    </xf>
    <xf numFmtId="179" fontId="17" fillId="0" borderId="28" xfId="0" applyNumberFormat="1" applyFont="1" applyBorder="1" applyAlignment="1">
      <alignment horizontal="right" vertical="center"/>
    </xf>
    <xf numFmtId="180" fontId="17" fillId="0" borderId="29" xfId="0" applyNumberFormat="1" applyFont="1" applyBorder="1"/>
    <xf numFmtId="0" fontId="21" fillId="3" borderId="0" xfId="0" applyFont="1" applyFill="1" applyAlignment="1">
      <alignment horizontal="center"/>
    </xf>
    <xf numFmtId="0" fontId="26" fillId="0" borderId="10" xfId="0" applyFont="1" applyBorder="1" applyAlignment="1">
      <alignment horizontal="center"/>
    </xf>
    <xf numFmtId="3" fontId="26" fillId="0" borderId="2" xfId="0" applyNumberFormat="1" applyFont="1" applyBorder="1"/>
    <xf numFmtId="0" fontId="26" fillId="0" borderId="2" xfId="0" applyFont="1" applyBorder="1"/>
    <xf numFmtId="0" fontId="26" fillId="0" borderId="0" xfId="0" applyFont="1"/>
    <xf numFmtId="0" fontId="26" fillId="0" borderId="0" xfId="0" applyFont="1" applyAlignment="1">
      <alignment horizontal="center"/>
    </xf>
    <xf numFmtId="0" fontId="19" fillId="0" borderId="0" xfId="0" applyFont="1" applyAlignment="1">
      <alignment horizontal="center"/>
    </xf>
    <xf numFmtId="0" fontId="19" fillId="0" borderId="0" xfId="0" applyFont="1" applyAlignment="1">
      <alignment horizontal="centerContinuous" vertical="center"/>
    </xf>
    <xf numFmtId="0" fontId="21" fillId="0" borderId="0" xfId="0" applyFont="1"/>
    <xf numFmtId="0" fontId="21" fillId="0" borderId="9" xfId="0" applyFont="1" applyBorder="1" applyAlignment="1">
      <alignment horizontal="center"/>
    </xf>
    <xf numFmtId="0" fontId="21" fillId="0" borderId="1" xfId="0" applyFont="1" applyBorder="1" applyAlignment="1">
      <alignment horizontal="center"/>
    </xf>
    <xf numFmtId="0" fontId="21" fillId="0" borderId="1" xfId="0" applyFont="1" applyBorder="1" applyAlignment="1">
      <alignment horizontal="centerContinuous"/>
    </xf>
    <xf numFmtId="0" fontId="21" fillId="0" borderId="3" xfId="0" applyFont="1" applyBorder="1" applyAlignment="1">
      <alignment horizontal="centerContinuous"/>
    </xf>
    <xf numFmtId="0" fontId="21" fillId="0" borderId="2" xfId="0" applyFont="1" applyBorder="1" applyAlignment="1">
      <alignment horizontal="center"/>
    </xf>
    <xf numFmtId="0" fontId="24" fillId="0" borderId="1" xfId="0" applyFont="1" applyBorder="1" applyAlignment="1">
      <alignment horizontal="centerContinuous"/>
    </xf>
    <xf numFmtId="0" fontId="21" fillId="0" borderId="2" xfId="0" applyFont="1" applyBorder="1"/>
    <xf numFmtId="0" fontId="21" fillId="0" borderId="10" xfId="0" applyFont="1" applyBorder="1"/>
    <xf numFmtId="0" fontId="21" fillId="0" borderId="1" xfId="0" applyFont="1" applyBorder="1" applyAlignment="1">
      <alignment horizontal="center" vertical="center"/>
    </xf>
    <xf numFmtId="0" fontId="21" fillId="0" borderId="1" xfId="0" applyFont="1" applyBorder="1"/>
    <xf numFmtId="0" fontId="21" fillId="0" borderId="2" xfId="0" applyFont="1" applyBorder="1" applyAlignment="1">
      <alignment horizontal="centerContinuous"/>
    </xf>
    <xf numFmtId="0" fontId="21" fillId="0" borderId="2" xfId="0" applyFont="1" applyBorder="1" applyAlignment="1">
      <alignment horizontal="centerContinuous" vertical="center"/>
    </xf>
    <xf numFmtId="0" fontId="21" fillId="0" borderId="0" xfId="0" applyFont="1" applyAlignment="1">
      <alignment horizontal="center"/>
    </xf>
    <xf numFmtId="0" fontId="21" fillId="0" borderId="10" xfId="0" applyFont="1" applyBorder="1" applyAlignment="1">
      <alignment horizontal="center"/>
    </xf>
    <xf numFmtId="3" fontId="21" fillId="0" borderId="2" xfId="0" applyNumberFormat="1" applyFont="1" applyBorder="1"/>
    <xf numFmtId="0" fontId="25" fillId="0" borderId="9" xfId="0" applyFont="1" applyBorder="1" applyAlignment="1">
      <alignment horizontal="center"/>
    </xf>
    <xf numFmtId="3" fontId="21" fillId="0" borderId="11" xfId="0" applyNumberFormat="1" applyFont="1" applyBorder="1"/>
    <xf numFmtId="3" fontId="21" fillId="0" borderId="12" xfId="0" applyNumberFormat="1" applyFont="1" applyBorder="1"/>
    <xf numFmtId="3" fontId="21" fillId="0" borderId="1" xfId="0" applyNumberFormat="1" applyFont="1" applyBorder="1"/>
    <xf numFmtId="0" fontId="21" fillId="0" borderId="13" xfId="0" applyFont="1" applyBorder="1"/>
    <xf numFmtId="0" fontId="21" fillId="0" borderId="3" xfId="0" applyFont="1" applyBorder="1"/>
    <xf numFmtId="0" fontId="21" fillId="0" borderId="14" xfId="0" applyFont="1" applyBorder="1" applyAlignment="1">
      <alignment horizontal="center"/>
    </xf>
    <xf numFmtId="3" fontId="21" fillId="0" borderId="15" xfId="0" applyNumberFormat="1" applyFont="1" applyBorder="1"/>
    <xf numFmtId="0" fontId="21" fillId="0" borderId="30" xfId="0" applyFont="1" applyBorder="1"/>
    <xf numFmtId="0" fontId="21" fillId="0" borderId="7" xfId="0" applyFont="1" applyBorder="1"/>
    <xf numFmtId="0" fontId="21" fillId="0" borderId="8" xfId="0" applyFont="1" applyBorder="1"/>
    <xf numFmtId="3" fontId="20" fillId="0" borderId="2" xfId="0" applyNumberFormat="1" applyFont="1" applyBorder="1"/>
    <xf numFmtId="3" fontId="20" fillId="0" borderId="1" xfId="0" applyNumberFormat="1" applyFont="1" applyBorder="1"/>
    <xf numFmtId="49" fontId="21" fillId="0" borderId="10" xfId="0" applyNumberFormat="1" applyFont="1" applyBorder="1" applyAlignment="1">
      <alignment horizontal="center"/>
    </xf>
    <xf numFmtId="0" fontId="21" fillId="0" borderId="31" xfId="0" applyFont="1" applyBorder="1" applyAlignment="1">
      <alignment horizontal="center"/>
    </xf>
    <xf numFmtId="3" fontId="21" fillId="0" borderId="4" xfId="0" applyNumberFormat="1" applyFont="1" applyBorder="1"/>
    <xf numFmtId="3" fontId="21" fillId="0" borderId="6" xfId="0" applyNumberFormat="1" applyFont="1" applyBorder="1"/>
    <xf numFmtId="3" fontId="21" fillId="0" borderId="13" xfId="0" applyNumberFormat="1" applyFont="1" applyBorder="1"/>
    <xf numFmtId="3" fontId="21" fillId="0" borderId="0" xfId="0" applyNumberFormat="1" applyFont="1"/>
    <xf numFmtId="3" fontId="21" fillId="0" borderId="8" xfId="0" applyNumberFormat="1" applyFont="1" applyBorder="1"/>
    <xf numFmtId="3" fontId="21" fillId="0" borderId="7" xfId="0" applyNumberFormat="1" applyFont="1" applyBorder="1"/>
    <xf numFmtId="3" fontId="21" fillId="0" borderId="0" xfId="0" applyNumberFormat="1" applyFont="1" applyAlignment="1">
      <alignment horizontal="center"/>
    </xf>
    <xf numFmtId="49" fontId="21" fillId="0" borderId="9" xfId="0" applyNumberFormat="1" applyFont="1" applyBorder="1" applyAlignment="1">
      <alignment horizontal="center"/>
    </xf>
    <xf numFmtId="3" fontId="21" fillId="0" borderId="14" xfId="0" applyNumberFormat="1" applyFont="1" applyBorder="1" applyAlignment="1">
      <alignment horizontal="center"/>
    </xf>
    <xf numFmtId="0" fontId="21" fillId="0" borderId="15" xfId="0" applyFont="1" applyBorder="1"/>
    <xf numFmtId="3" fontId="21" fillId="0" borderId="10" xfId="0" applyNumberFormat="1" applyFont="1" applyBorder="1" applyAlignment="1">
      <alignment horizontal="center"/>
    </xf>
    <xf numFmtId="3" fontId="25" fillId="0" borderId="9" xfId="0" applyNumberFormat="1" applyFont="1" applyBorder="1" applyAlignment="1">
      <alignment horizontal="center"/>
    </xf>
    <xf numFmtId="3" fontId="21" fillId="0" borderId="32" xfId="0" applyNumberFormat="1" applyFont="1" applyBorder="1"/>
    <xf numFmtId="3" fontId="21" fillId="0" borderId="33" xfId="0" applyNumberFormat="1" applyFont="1" applyBorder="1"/>
    <xf numFmtId="3" fontId="21" fillId="0" borderId="9" xfId="0" applyNumberFormat="1" applyFont="1" applyBorder="1" applyAlignment="1">
      <alignment horizontal="center"/>
    </xf>
    <xf numFmtId="0" fontId="21" fillId="0" borderId="17" xfId="0" applyFont="1" applyBorder="1" applyAlignment="1">
      <alignment horizontal="center"/>
    </xf>
    <xf numFmtId="0" fontId="21" fillId="0" borderId="16" xfId="0" applyFont="1" applyBorder="1" applyAlignment="1">
      <alignment horizontal="center"/>
    </xf>
    <xf numFmtId="3" fontId="25" fillId="0" borderId="2" xfId="0" applyNumberFormat="1" applyFont="1" applyBorder="1"/>
    <xf numFmtId="0" fontId="25" fillId="0" borderId="18" xfId="0" applyFont="1" applyBorder="1" applyAlignment="1">
      <alignment horizontal="center"/>
    </xf>
    <xf numFmtId="0" fontId="25" fillId="0" borderId="19" xfId="0" applyFont="1" applyBorder="1" applyAlignment="1">
      <alignment horizontal="center"/>
    </xf>
    <xf numFmtId="3" fontId="25" fillId="0" borderId="14" xfId="0" applyNumberFormat="1" applyFont="1" applyBorder="1" applyAlignment="1">
      <alignment horizontal="center"/>
    </xf>
    <xf numFmtId="3" fontId="21" fillId="0" borderId="20" xfId="0" applyNumberFormat="1" applyFont="1" applyBorder="1"/>
    <xf numFmtId="3" fontId="21" fillId="0" borderId="21" xfId="0" applyNumberFormat="1" applyFont="1" applyBorder="1"/>
    <xf numFmtId="0" fontId="19" fillId="0" borderId="0" xfId="0" applyFont="1"/>
    <xf numFmtId="0" fontId="28" fillId="0" borderId="0" xfId="0" applyFont="1"/>
    <xf numFmtId="0" fontId="28" fillId="3" borderId="0" xfId="0" applyFont="1" applyFill="1" applyAlignment="1">
      <alignment horizontal="center"/>
    </xf>
    <xf numFmtId="3" fontId="28" fillId="0" borderId="10" xfId="0" applyNumberFormat="1" applyFont="1" applyBorder="1" applyAlignment="1">
      <alignment horizontal="center"/>
    </xf>
    <xf numFmtId="0" fontId="28" fillId="0" borderId="0" xfId="0" applyFont="1" applyAlignment="1">
      <alignment horizontal="center"/>
    </xf>
    <xf numFmtId="0" fontId="15" fillId="0" borderId="0" xfId="0" applyFont="1" applyAlignment="1">
      <alignment horizontal="right" vertical="center"/>
    </xf>
    <xf numFmtId="0" fontId="15" fillId="0" borderId="0" xfId="0" applyFont="1" applyAlignment="1">
      <alignment horizontal="left" vertical="center"/>
    </xf>
    <xf numFmtId="0" fontId="14" fillId="2" borderId="23" xfId="0" applyFont="1" applyFill="1" applyBorder="1" applyAlignment="1">
      <alignment horizontal="center" vertical="center" wrapText="1" justifyLastLine="1"/>
    </xf>
    <xf numFmtId="0" fontId="14" fillId="2" borderId="23" xfId="0" applyFont="1" applyFill="1" applyBorder="1" applyAlignment="1">
      <alignment horizontal="center" vertical="center" justifyLastLine="1"/>
    </xf>
    <xf numFmtId="0" fontId="16" fillId="0" borderId="5" xfId="0" applyFont="1" applyBorder="1" applyAlignment="1">
      <alignment horizontal="right" vertical="center"/>
    </xf>
    <xf numFmtId="0" fontId="14" fillId="2" borderId="34" xfId="0" applyFont="1" applyFill="1" applyBorder="1" applyAlignment="1">
      <alignment horizontal="center" vertical="distributed" textRotation="255" justifyLastLine="1"/>
    </xf>
    <xf numFmtId="0" fontId="14" fillId="2" borderId="35" xfId="0" applyFont="1" applyFill="1" applyBorder="1" applyAlignment="1">
      <alignment horizontal="center" vertical="distributed" textRotation="255" justifyLastLine="1"/>
    </xf>
    <xf numFmtId="0" fontId="14" fillId="2" borderId="36" xfId="0" applyFont="1" applyFill="1" applyBorder="1" applyAlignment="1">
      <alignment horizontal="center" vertical="center" justifyLastLine="1"/>
    </xf>
    <xf numFmtId="0" fontId="17" fillId="0" borderId="44" xfId="0" applyFont="1" applyBorder="1" applyAlignment="1">
      <alignment horizontal="center" vertical="distributed" textRotation="255" justifyLastLine="1"/>
    </xf>
    <xf numFmtId="0" fontId="17" fillId="0" borderId="46" xfId="0" applyFont="1" applyBorder="1" applyAlignment="1">
      <alignment horizontal="center" vertical="distributed" textRotation="255" justifyLastLine="1"/>
    </xf>
    <xf numFmtId="0" fontId="17" fillId="0" borderId="45" xfId="0" applyFont="1" applyBorder="1" applyAlignment="1">
      <alignment horizontal="center" vertical="distributed" textRotation="255" justifyLastLine="1"/>
    </xf>
    <xf numFmtId="0" fontId="14" fillId="2" borderId="47" xfId="0" applyFont="1" applyFill="1" applyBorder="1" applyAlignment="1">
      <alignment horizontal="center" vertical="distributed" textRotation="255" justifyLastLine="1"/>
    </xf>
    <xf numFmtId="0" fontId="14" fillId="2" borderId="48" xfId="0" applyFont="1" applyFill="1" applyBorder="1" applyAlignment="1">
      <alignment horizontal="center" vertical="distributed" textRotation="255" justifyLastLine="1"/>
    </xf>
    <xf numFmtId="0" fontId="17" fillId="0" borderId="51" xfId="0" applyFont="1" applyBorder="1" applyAlignment="1">
      <alignment horizontal="center" vertical="distributed" textRotation="255" justifyLastLine="1"/>
    </xf>
    <xf numFmtId="0" fontId="18" fillId="2" borderId="24" xfId="0" applyFont="1" applyFill="1" applyBorder="1" applyAlignment="1">
      <alignment horizontal="center" vertical="center" wrapText="1" justifyLastLine="1"/>
    </xf>
    <xf numFmtId="0" fontId="18" fillId="2" borderId="27" xfId="0" applyFont="1" applyFill="1" applyBorder="1" applyAlignment="1">
      <alignment horizontal="center" vertical="center" wrapText="1" justifyLastLine="1"/>
    </xf>
    <xf numFmtId="0" fontId="18" fillId="0" borderId="50" xfId="0" applyFont="1" applyBorder="1" applyAlignment="1">
      <alignment horizontal="center" vertical="center" textRotation="255"/>
    </xf>
    <xf numFmtId="0" fontId="18" fillId="0" borderId="51" xfId="0" applyFont="1" applyBorder="1" applyAlignment="1">
      <alignment horizontal="center" vertical="center" textRotation="255"/>
    </xf>
    <xf numFmtId="0" fontId="14" fillId="2" borderId="40" xfId="0" applyFont="1" applyFill="1" applyBorder="1" applyAlignment="1">
      <alignment horizontal="center" vertical="center" justifyLastLine="1"/>
    </xf>
    <xf numFmtId="0" fontId="14" fillId="2" borderId="49" xfId="0" applyFont="1" applyFill="1" applyBorder="1" applyAlignment="1">
      <alignment horizontal="center" vertical="center" justifyLastLine="1"/>
    </xf>
    <xf numFmtId="0" fontId="14" fillId="2" borderId="41" xfId="0" applyFont="1" applyFill="1" applyBorder="1" applyAlignment="1">
      <alignment horizontal="center" vertical="center" justifyLastLine="1"/>
    </xf>
    <xf numFmtId="0" fontId="14" fillId="2" borderId="37" xfId="0" applyFont="1" applyFill="1" applyBorder="1" applyAlignment="1">
      <alignment horizontal="center" vertical="center" justifyLastLine="1"/>
    </xf>
    <xf numFmtId="0" fontId="14" fillId="2" borderId="38" xfId="0" applyFont="1" applyFill="1" applyBorder="1" applyAlignment="1">
      <alignment horizontal="center" vertical="center" justifyLastLine="1"/>
    </xf>
    <xf numFmtId="0" fontId="14" fillId="2" borderId="39" xfId="0" applyFont="1" applyFill="1" applyBorder="1" applyAlignment="1">
      <alignment horizontal="center" vertical="center" justifyLastLine="1"/>
    </xf>
    <xf numFmtId="0" fontId="16" fillId="0" borderId="3" xfId="0" applyFont="1" applyBorder="1" applyAlignment="1">
      <alignment horizontal="right" vertical="center"/>
    </xf>
    <xf numFmtId="0" fontId="18" fillId="0" borderId="44" xfId="0" applyFont="1" applyBorder="1" applyAlignment="1">
      <alignment horizontal="center" vertical="center" textRotation="255"/>
    </xf>
    <xf numFmtId="0" fontId="18" fillId="0" borderId="46" xfId="0" applyFont="1" applyBorder="1" applyAlignment="1">
      <alignment horizontal="center" vertical="center" textRotation="255"/>
    </xf>
    <xf numFmtId="0" fontId="17" fillId="0" borderId="50" xfId="0" applyFont="1" applyBorder="1" applyAlignment="1">
      <alignment horizontal="center" vertical="distributed" textRotation="255" justifyLastLine="1"/>
    </xf>
    <xf numFmtId="0" fontId="17" fillId="0" borderId="52" xfId="0" applyFont="1" applyBorder="1" applyAlignment="1">
      <alignment horizontal="center" vertical="distributed" textRotation="255" justifyLastLine="1"/>
    </xf>
    <xf numFmtId="0" fontId="17" fillId="0" borderId="50" xfId="0" applyFont="1" applyBorder="1" applyAlignment="1">
      <alignment horizontal="distributed" vertical="center" justifyLastLine="1"/>
    </xf>
    <xf numFmtId="0" fontId="17" fillId="0" borderId="24" xfId="0" applyFont="1" applyBorder="1" applyAlignment="1">
      <alignment horizontal="distributed" vertical="center" justifyLastLine="1"/>
    </xf>
    <xf numFmtId="0" fontId="17" fillId="0" borderId="44" xfId="0" applyFont="1" applyBorder="1" applyAlignment="1">
      <alignment horizontal="distributed" vertical="center" justifyLastLine="1"/>
    </xf>
    <xf numFmtId="0" fontId="17" fillId="0" borderId="42" xfId="0" applyFont="1" applyBorder="1" applyAlignment="1">
      <alignment horizontal="center"/>
    </xf>
    <xf numFmtId="0" fontId="17" fillId="0" borderId="26" xfId="0" applyFont="1" applyBorder="1" applyAlignment="1">
      <alignment horizontal="center"/>
    </xf>
    <xf numFmtId="0" fontId="17" fillId="0" borderId="43" xfId="0" applyFont="1" applyBorder="1" applyAlignment="1">
      <alignment horizontal="center"/>
    </xf>
    <xf numFmtId="0" fontId="1" fillId="2" borderId="7"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13" fillId="0" borderId="0" xfId="0" applyFont="1" applyAlignment="1">
      <alignment horizontal="center"/>
    </xf>
    <xf numFmtId="0" fontId="10" fillId="0" borderId="5" xfId="0" applyFont="1" applyBorder="1" applyAlignment="1">
      <alignment horizontal="right"/>
    </xf>
    <xf numFmtId="0" fontId="3" fillId="0" borderId="5" xfId="0" applyFont="1" applyBorder="1" applyAlignment="1">
      <alignment horizontal="right"/>
    </xf>
    <xf numFmtId="0" fontId="2" fillId="2" borderId="7" xfId="0" applyFont="1" applyFill="1" applyBorder="1" applyAlignment="1">
      <alignment horizontal="center" vertical="center" shrinkToFi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有美子 平出" id="{180D3656-8755-471C-94D1-6EB7990F20A0}" userId="fec9f8a3619c3ad5"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25" dT="2026-07-28T07:03:39.45" personId="{180D3656-8755-471C-94D1-6EB7990F20A0}" id="{5352DA12-DBFE-4E54-BC9C-B7ABC9AC5698}">
    <text>プラス夜間</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8"/>
  <sheetViews>
    <sheetView tabSelected="1" showOutlineSymbols="0" view="pageBreakPreview" zoomScaleNormal="100" zoomScaleSheetLayoutView="100" workbookViewId="0">
      <pane xSplit="1" ySplit="6" topLeftCell="B7" activePane="bottomRight" state="frozen"/>
      <selection pane="topRight" activeCell="B1" sqref="B1"/>
      <selection pane="bottomLeft" activeCell="A7" sqref="A7"/>
      <selection pane="bottomRight" sqref="A1:M1"/>
    </sheetView>
  </sheetViews>
  <sheetFormatPr defaultColWidth="10.69140625" defaultRowHeight="14.25" customHeight="1"/>
  <cols>
    <col min="1" max="1" width="2.765625" style="61" customWidth="1"/>
    <col min="2" max="2" width="8" style="61" customWidth="1"/>
    <col min="3" max="3" width="8" style="61" bestFit="1" customWidth="1"/>
    <col min="4" max="24" width="5.07421875" style="61" customWidth="1"/>
    <col min="25" max="25" width="8" style="61" customWidth="1"/>
    <col min="26" max="26" width="2.765625" style="61" customWidth="1"/>
    <col min="27" max="16384" width="10.69140625" style="61"/>
  </cols>
  <sheetData>
    <row r="1" spans="1:26" ht="27" customHeight="1">
      <c r="A1" s="144" t="s">
        <v>365</v>
      </c>
      <c r="B1" s="144"/>
      <c r="C1" s="144"/>
      <c r="D1" s="144"/>
      <c r="E1" s="144"/>
      <c r="F1" s="144"/>
      <c r="G1" s="144"/>
      <c r="H1" s="144"/>
      <c r="I1" s="144"/>
      <c r="J1" s="144"/>
      <c r="K1" s="144"/>
      <c r="L1" s="144"/>
      <c r="M1" s="144"/>
      <c r="N1" s="145" t="s">
        <v>366</v>
      </c>
      <c r="O1" s="145"/>
      <c r="P1" s="145"/>
      <c r="Q1" s="145"/>
      <c r="R1" s="145"/>
      <c r="S1" s="145"/>
      <c r="T1" s="145"/>
      <c r="U1" s="145"/>
      <c r="V1" s="145"/>
      <c r="W1" s="145"/>
      <c r="X1" s="145"/>
      <c r="Y1" s="145"/>
      <c r="Z1" s="145"/>
    </row>
    <row r="2" spans="1:26" ht="18.75" customHeight="1">
      <c r="A2" s="62"/>
      <c r="B2" s="62"/>
      <c r="C2" s="62"/>
      <c r="D2" s="62"/>
      <c r="E2" s="62"/>
      <c r="F2" s="62"/>
      <c r="G2" s="62"/>
      <c r="H2" s="62"/>
      <c r="I2" s="62"/>
      <c r="J2" s="62"/>
      <c r="K2" s="62"/>
      <c r="L2" s="62"/>
      <c r="M2" s="62"/>
      <c r="N2" s="62"/>
      <c r="O2" s="62"/>
      <c r="Q2" s="62"/>
      <c r="R2" s="62"/>
      <c r="U2" s="62"/>
      <c r="V2" s="62"/>
      <c r="W2" s="148" t="s">
        <v>410</v>
      </c>
      <c r="X2" s="148"/>
      <c r="Y2" s="148"/>
      <c r="Z2" s="148"/>
    </row>
    <row r="3" spans="1:26" ht="14.25" customHeight="1">
      <c r="A3" s="149" t="s">
        <v>362</v>
      </c>
      <c r="B3" s="151" t="s">
        <v>363</v>
      </c>
      <c r="C3" s="151" t="s">
        <v>68</v>
      </c>
      <c r="D3" s="165" t="s">
        <v>69</v>
      </c>
      <c r="E3" s="166"/>
      <c r="F3" s="166"/>
      <c r="G3" s="166"/>
      <c r="H3" s="166"/>
      <c r="I3" s="166"/>
      <c r="J3" s="166"/>
      <c r="K3" s="166"/>
      <c r="L3" s="166"/>
      <c r="M3" s="166"/>
      <c r="N3" s="166"/>
      <c r="O3" s="166"/>
      <c r="P3" s="166"/>
      <c r="Q3" s="166"/>
      <c r="R3" s="166"/>
      <c r="S3" s="166"/>
      <c r="T3" s="166"/>
      <c r="U3" s="166"/>
      <c r="V3" s="166"/>
      <c r="W3" s="166"/>
      <c r="X3" s="167"/>
      <c r="Y3" s="151" t="s">
        <v>363</v>
      </c>
      <c r="Z3" s="155" t="s">
        <v>362</v>
      </c>
    </row>
    <row r="4" spans="1:26" ht="14.25" customHeight="1">
      <c r="A4" s="150"/>
      <c r="B4" s="147"/>
      <c r="C4" s="147"/>
      <c r="D4" s="162" t="s">
        <v>75</v>
      </c>
      <c r="E4" s="163"/>
      <c r="F4" s="163"/>
      <c r="G4" s="163"/>
      <c r="H4" s="163"/>
      <c r="I4" s="163"/>
      <c r="J4" s="163"/>
      <c r="K4" s="163"/>
      <c r="L4" s="163"/>
      <c r="M4" s="163"/>
      <c r="N4" s="163"/>
      <c r="O4" s="164"/>
      <c r="P4" s="147" t="s">
        <v>78</v>
      </c>
      <c r="Q4" s="147"/>
      <c r="R4" s="147"/>
      <c r="S4" s="146" t="s">
        <v>372</v>
      </c>
      <c r="T4" s="158" t="s">
        <v>370</v>
      </c>
      <c r="U4" s="146" t="s">
        <v>371</v>
      </c>
      <c r="V4" s="146" t="s">
        <v>342</v>
      </c>
      <c r="W4" s="146" t="s">
        <v>354</v>
      </c>
      <c r="X4" s="146"/>
      <c r="Y4" s="147"/>
      <c r="Z4" s="156"/>
    </row>
    <row r="5" spans="1:26" ht="14.25" customHeight="1">
      <c r="A5" s="150"/>
      <c r="B5" s="147"/>
      <c r="C5" s="147"/>
      <c r="D5" s="147" t="s">
        <v>70</v>
      </c>
      <c r="E5" s="147"/>
      <c r="F5" s="147"/>
      <c r="G5" s="147"/>
      <c r="H5" s="147" t="s">
        <v>76</v>
      </c>
      <c r="I5" s="147"/>
      <c r="J5" s="147"/>
      <c r="K5" s="147"/>
      <c r="L5" s="162" t="s">
        <v>77</v>
      </c>
      <c r="M5" s="163"/>
      <c r="N5" s="163"/>
      <c r="O5" s="164"/>
      <c r="P5" s="147"/>
      <c r="Q5" s="147"/>
      <c r="R5" s="147"/>
      <c r="S5" s="146"/>
      <c r="T5" s="159"/>
      <c r="U5" s="146"/>
      <c r="V5" s="146"/>
      <c r="W5" s="146"/>
      <c r="X5" s="146"/>
      <c r="Y5" s="147"/>
      <c r="Z5" s="156"/>
    </row>
    <row r="6" spans="1:26" ht="14.25" customHeight="1">
      <c r="A6" s="150"/>
      <c r="B6" s="147"/>
      <c r="C6" s="147"/>
      <c r="D6" s="66" t="s">
        <v>71</v>
      </c>
      <c r="E6" s="66" t="s">
        <v>72</v>
      </c>
      <c r="F6" s="66" t="s">
        <v>73</v>
      </c>
      <c r="G6" s="66" t="s">
        <v>74</v>
      </c>
      <c r="H6" s="66" t="s">
        <v>71</v>
      </c>
      <c r="I6" s="66" t="s">
        <v>72</v>
      </c>
      <c r="J6" s="66" t="s">
        <v>73</v>
      </c>
      <c r="K6" s="66" t="s">
        <v>74</v>
      </c>
      <c r="L6" s="66" t="s">
        <v>71</v>
      </c>
      <c r="M6" s="66" t="s">
        <v>72</v>
      </c>
      <c r="N6" s="66" t="s">
        <v>73</v>
      </c>
      <c r="O6" s="66" t="s">
        <v>74</v>
      </c>
      <c r="P6" s="66" t="s">
        <v>71</v>
      </c>
      <c r="Q6" s="66" t="s">
        <v>72</v>
      </c>
      <c r="R6" s="66" t="s">
        <v>73</v>
      </c>
      <c r="S6" s="66" t="s">
        <v>74</v>
      </c>
      <c r="T6" s="66" t="s">
        <v>71</v>
      </c>
      <c r="U6" s="66" t="s">
        <v>73</v>
      </c>
      <c r="V6" s="66" t="s">
        <v>361</v>
      </c>
      <c r="W6" s="66" t="s">
        <v>356</v>
      </c>
      <c r="X6" s="66" t="s">
        <v>355</v>
      </c>
      <c r="Y6" s="147"/>
      <c r="Z6" s="156"/>
    </row>
    <row r="7" spans="1:26" ht="3.75" customHeight="1">
      <c r="A7" s="160" t="s">
        <v>357</v>
      </c>
      <c r="B7" s="67"/>
      <c r="C7" s="67"/>
      <c r="D7" s="67"/>
      <c r="E7" s="67"/>
      <c r="F7" s="67"/>
      <c r="G7" s="67"/>
      <c r="H7" s="67"/>
      <c r="I7" s="67"/>
      <c r="J7" s="67"/>
      <c r="K7" s="67"/>
      <c r="L7" s="67"/>
      <c r="M7" s="67"/>
      <c r="N7" s="67"/>
      <c r="O7" s="67"/>
      <c r="P7" s="67"/>
      <c r="Q7" s="67"/>
      <c r="R7" s="67"/>
      <c r="S7" s="67"/>
      <c r="T7" s="67"/>
      <c r="U7" s="67"/>
      <c r="V7" s="67"/>
      <c r="W7" s="67"/>
      <c r="X7" s="67"/>
      <c r="Y7" s="67"/>
      <c r="Z7" s="169" t="s">
        <v>357</v>
      </c>
    </row>
    <row r="8" spans="1:26" ht="11.25" customHeight="1">
      <c r="A8" s="161"/>
      <c r="B8" s="68" t="s">
        <v>20</v>
      </c>
      <c r="C8" s="69">
        <f>養成施設データ!D20</f>
        <v>816</v>
      </c>
      <c r="D8" s="69">
        <f>養成施設データ!E20</f>
        <v>240</v>
      </c>
      <c r="E8" s="69">
        <f>養成施設データ!F20</f>
        <v>0</v>
      </c>
      <c r="F8" s="69">
        <f>養成施設データ!G20</f>
        <v>370</v>
      </c>
      <c r="G8" s="69">
        <f>養成施設データ!H20</f>
        <v>0</v>
      </c>
      <c r="H8" s="69">
        <f>養成施設データ!I20</f>
        <v>0</v>
      </c>
      <c r="I8" s="69">
        <f>養成施設データ!J20</f>
        <v>0</v>
      </c>
      <c r="J8" s="69">
        <f>養成施設データ!K20</f>
        <v>0</v>
      </c>
      <c r="K8" s="69">
        <f>養成施設データ!L20</f>
        <v>0</v>
      </c>
      <c r="L8" s="69">
        <f>養成施設データ!M20</f>
        <v>0</v>
      </c>
      <c r="M8" s="69">
        <f>養成施設データ!N20</f>
        <v>0</v>
      </c>
      <c r="N8" s="69">
        <f>養成施設データ!O20</f>
        <v>0</v>
      </c>
      <c r="O8" s="69">
        <f>養成施設データ!P20</f>
        <v>0</v>
      </c>
      <c r="P8" s="69">
        <f>養成施設データ!Q20</f>
        <v>0</v>
      </c>
      <c r="Q8" s="69">
        <f>養成施設データ!R20</f>
        <v>0</v>
      </c>
      <c r="R8" s="69">
        <f>養成施設データ!S20</f>
        <v>0</v>
      </c>
      <c r="S8" s="69">
        <f>養成施設データ!T20</f>
        <v>206</v>
      </c>
      <c r="T8" s="69">
        <f>養成施設データ!U20</f>
        <v>0</v>
      </c>
      <c r="U8" s="69">
        <f>養成施設データ!V20</f>
        <v>0</v>
      </c>
      <c r="V8" s="69">
        <v>0</v>
      </c>
      <c r="W8" s="69">
        <f>養成施設データ!X20</f>
        <v>0</v>
      </c>
      <c r="X8" s="69">
        <f>養成施設データ!Y20</f>
        <v>0</v>
      </c>
      <c r="Y8" s="68" t="s">
        <v>20</v>
      </c>
      <c r="Z8" s="170"/>
    </row>
    <row r="9" spans="1:26" ht="11.25" customHeight="1">
      <c r="A9" s="161"/>
      <c r="B9" s="68" t="s">
        <v>21</v>
      </c>
      <c r="C9" s="69">
        <f t="shared" ref="C9:V9" si="0">SUM(C8)</f>
        <v>816</v>
      </c>
      <c r="D9" s="69">
        <f t="shared" si="0"/>
        <v>240</v>
      </c>
      <c r="E9" s="69">
        <f t="shared" si="0"/>
        <v>0</v>
      </c>
      <c r="F9" s="69">
        <f t="shared" si="0"/>
        <v>370</v>
      </c>
      <c r="G9" s="69">
        <f t="shared" si="0"/>
        <v>0</v>
      </c>
      <c r="H9" s="69">
        <f t="shared" si="0"/>
        <v>0</v>
      </c>
      <c r="I9" s="69">
        <f t="shared" si="0"/>
        <v>0</v>
      </c>
      <c r="J9" s="69">
        <f t="shared" si="0"/>
        <v>0</v>
      </c>
      <c r="K9" s="69">
        <f t="shared" si="0"/>
        <v>0</v>
      </c>
      <c r="L9" s="69">
        <f t="shared" si="0"/>
        <v>0</v>
      </c>
      <c r="M9" s="69">
        <f t="shared" si="0"/>
        <v>0</v>
      </c>
      <c r="N9" s="69">
        <f t="shared" si="0"/>
        <v>0</v>
      </c>
      <c r="O9" s="69">
        <f t="shared" si="0"/>
        <v>0</v>
      </c>
      <c r="P9" s="69">
        <f t="shared" si="0"/>
        <v>0</v>
      </c>
      <c r="Q9" s="69">
        <f t="shared" si="0"/>
        <v>0</v>
      </c>
      <c r="R9" s="69">
        <f t="shared" si="0"/>
        <v>0</v>
      </c>
      <c r="S9" s="69">
        <f>SUM(S8)</f>
        <v>206</v>
      </c>
      <c r="T9" s="69">
        <f>SUM(T8)</f>
        <v>0</v>
      </c>
      <c r="U9" s="69">
        <v>0</v>
      </c>
      <c r="V9" s="69">
        <f t="shared" si="0"/>
        <v>0</v>
      </c>
      <c r="W9" s="69">
        <f>SUM(W8)</f>
        <v>0</v>
      </c>
      <c r="X9" s="69">
        <f>SUM(X8)</f>
        <v>0</v>
      </c>
      <c r="Y9" s="68" t="s">
        <v>21</v>
      </c>
      <c r="Z9" s="170"/>
    </row>
    <row r="10" spans="1:26" ht="11.25" customHeight="1">
      <c r="A10" s="171" t="s">
        <v>368</v>
      </c>
      <c r="B10" s="71" t="s">
        <v>22</v>
      </c>
      <c r="C10" s="72">
        <f>養成施設データ!D30</f>
        <v>215</v>
      </c>
      <c r="D10" s="72">
        <f>養成施設データ!E30</f>
        <v>0</v>
      </c>
      <c r="E10" s="72">
        <f>養成施設データ!F30</f>
        <v>0</v>
      </c>
      <c r="F10" s="72">
        <f>養成施設データ!G30</f>
        <v>0</v>
      </c>
      <c r="G10" s="72">
        <f>養成施設データ!H30</f>
        <v>0</v>
      </c>
      <c r="H10" s="72">
        <f>養成施設データ!I30</f>
        <v>0</v>
      </c>
      <c r="I10" s="72">
        <f>養成施設データ!J30</f>
        <v>0</v>
      </c>
      <c r="J10" s="72">
        <f>養成施設データ!K30</f>
        <v>0</v>
      </c>
      <c r="K10" s="72">
        <f>養成施設データ!L30</f>
        <v>0</v>
      </c>
      <c r="L10" s="72">
        <f>養成施設データ!M30</f>
        <v>0</v>
      </c>
      <c r="M10" s="72">
        <f>養成施設データ!N30</f>
        <v>0</v>
      </c>
      <c r="N10" s="72">
        <f>養成施設データ!O30</f>
        <v>0</v>
      </c>
      <c r="O10" s="72">
        <f>養成施設データ!P30</f>
        <v>0</v>
      </c>
      <c r="P10" s="72">
        <f>養成施設データ!Q30</f>
        <v>0</v>
      </c>
      <c r="Q10" s="72">
        <f>養成施設データ!R30</f>
        <v>0</v>
      </c>
      <c r="R10" s="72">
        <f>養成施設データ!S30</f>
        <v>0</v>
      </c>
      <c r="S10" s="72">
        <f>養成施設データ!T30</f>
        <v>185</v>
      </c>
      <c r="T10" s="72">
        <f>養成施設データ!U30</f>
        <v>30</v>
      </c>
      <c r="U10" s="72">
        <f>養成施設データ!V30</f>
        <v>0</v>
      </c>
      <c r="V10" s="72">
        <v>0</v>
      </c>
      <c r="W10" s="72">
        <f>養成施設データ!X30</f>
        <v>0</v>
      </c>
      <c r="X10" s="72">
        <f>養成施設データ!Y30</f>
        <v>0</v>
      </c>
      <c r="Y10" s="71" t="s">
        <v>22</v>
      </c>
      <c r="Z10" s="152" t="s">
        <v>368</v>
      </c>
    </row>
    <row r="11" spans="1:26" ht="11.25" customHeight="1">
      <c r="A11" s="157"/>
      <c r="B11" s="68" t="s">
        <v>23</v>
      </c>
      <c r="C11" s="69">
        <f>養成施設データ!D39</f>
        <v>424</v>
      </c>
      <c r="D11" s="69">
        <f>養成施設データ!E39</f>
        <v>39</v>
      </c>
      <c r="E11" s="69">
        <f>養成施設データ!F39</f>
        <v>0</v>
      </c>
      <c r="F11" s="69">
        <f>養成施設データ!G39</f>
        <v>100</v>
      </c>
      <c r="G11" s="69">
        <f>養成施設データ!H39</f>
        <v>0</v>
      </c>
      <c r="H11" s="69">
        <f>養成施設データ!I39</f>
        <v>0</v>
      </c>
      <c r="I11" s="69">
        <f>養成施設データ!J39</f>
        <v>0</v>
      </c>
      <c r="J11" s="69">
        <f>養成施設データ!K39</f>
        <v>0</v>
      </c>
      <c r="K11" s="69">
        <f>養成施設データ!L39</f>
        <v>0</v>
      </c>
      <c r="L11" s="69">
        <f>養成施設データ!M39</f>
        <v>0</v>
      </c>
      <c r="M11" s="69">
        <f>養成施設データ!N39</f>
        <v>0</v>
      </c>
      <c r="N11" s="69">
        <f>養成施設データ!O39</f>
        <v>0</v>
      </c>
      <c r="O11" s="69">
        <f>養成施設データ!P39</f>
        <v>0</v>
      </c>
      <c r="P11" s="69">
        <f>養成施設データ!Q39</f>
        <v>0</v>
      </c>
      <c r="Q11" s="69">
        <f>養成施設データ!R39</f>
        <v>0</v>
      </c>
      <c r="R11" s="69">
        <f>養成施設データ!S39</f>
        <v>0</v>
      </c>
      <c r="S11" s="69">
        <f>養成施設データ!T39</f>
        <v>285</v>
      </c>
      <c r="T11" s="69">
        <f>養成施設データ!U39</f>
        <v>0</v>
      </c>
      <c r="U11" s="69">
        <f>養成施設データ!V39</f>
        <v>0</v>
      </c>
      <c r="V11" s="69">
        <v>0</v>
      </c>
      <c r="W11" s="69">
        <f>養成施設データ!X39</f>
        <v>0</v>
      </c>
      <c r="X11" s="69">
        <f>養成施設データ!Y39</f>
        <v>0</v>
      </c>
      <c r="Y11" s="68" t="s">
        <v>23</v>
      </c>
      <c r="Z11" s="153"/>
    </row>
    <row r="12" spans="1:26" ht="11.25" customHeight="1">
      <c r="A12" s="157"/>
      <c r="B12" s="68" t="s">
        <v>24</v>
      </c>
      <c r="C12" s="69">
        <f>養成施設データ!D45</f>
        <v>455</v>
      </c>
      <c r="D12" s="69">
        <f>養成施設データ!E45</f>
        <v>70</v>
      </c>
      <c r="E12" s="69">
        <f>養成施設データ!F45</f>
        <v>0</v>
      </c>
      <c r="F12" s="69">
        <f>養成施設データ!G45</f>
        <v>200</v>
      </c>
      <c r="G12" s="69">
        <f>養成施設データ!H45</f>
        <v>0</v>
      </c>
      <c r="H12" s="69">
        <f>養成施設データ!I45</f>
        <v>40</v>
      </c>
      <c r="I12" s="69">
        <f>養成施設データ!J45</f>
        <v>0</v>
      </c>
      <c r="J12" s="69">
        <f>養成施設データ!K45</f>
        <v>0</v>
      </c>
      <c r="K12" s="69">
        <f>養成施設データ!L45</f>
        <v>0</v>
      </c>
      <c r="L12" s="69">
        <f>養成施設データ!M45</f>
        <v>0</v>
      </c>
      <c r="M12" s="69">
        <f>養成施設データ!N45</f>
        <v>0</v>
      </c>
      <c r="N12" s="69">
        <f>養成施設データ!O45</f>
        <v>0</v>
      </c>
      <c r="O12" s="69">
        <f>養成施設データ!P45</f>
        <v>0</v>
      </c>
      <c r="P12" s="69">
        <f>養成施設データ!Q45</f>
        <v>0</v>
      </c>
      <c r="Q12" s="69">
        <f>養成施設データ!R45</f>
        <v>0</v>
      </c>
      <c r="R12" s="69">
        <f>養成施設データ!S45</f>
        <v>0</v>
      </c>
      <c r="S12" s="69">
        <f>養成施設データ!T45</f>
        <v>145</v>
      </c>
      <c r="T12" s="69">
        <f>養成施設データ!U45</f>
        <v>0</v>
      </c>
      <c r="U12" s="69">
        <f>養成施設データ!V45</f>
        <v>0</v>
      </c>
      <c r="V12" s="69">
        <v>0</v>
      </c>
      <c r="W12" s="69">
        <f>養成施設データ!X45</f>
        <v>0</v>
      </c>
      <c r="X12" s="69">
        <f>養成施設データ!Y45</f>
        <v>0</v>
      </c>
      <c r="Y12" s="68" t="s">
        <v>24</v>
      </c>
      <c r="Z12" s="153"/>
    </row>
    <row r="13" spans="1:26" ht="11.25" customHeight="1">
      <c r="A13" s="157"/>
      <c r="B13" s="68" t="s">
        <v>25</v>
      </c>
      <c r="C13" s="69">
        <f>養成施設データ!D47</f>
        <v>40</v>
      </c>
      <c r="D13" s="69">
        <f>養成施設データ!E47</f>
        <v>0</v>
      </c>
      <c r="E13" s="69">
        <f>養成施設データ!F47</f>
        <v>0</v>
      </c>
      <c r="F13" s="69">
        <f>養成施設データ!G47</f>
        <v>0</v>
      </c>
      <c r="G13" s="69">
        <f>養成施設データ!H47</f>
        <v>0</v>
      </c>
      <c r="H13" s="69">
        <f>養成施設データ!I47</f>
        <v>0</v>
      </c>
      <c r="I13" s="69">
        <f>養成施設データ!J47</f>
        <v>0</v>
      </c>
      <c r="J13" s="69">
        <f>養成施設データ!K47</f>
        <v>0</v>
      </c>
      <c r="K13" s="69">
        <f>養成施設データ!L47</f>
        <v>0</v>
      </c>
      <c r="L13" s="69">
        <f>養成施設データ!M47</f>
        <v>0</v>
      </c>
      <c r="M13" s="69">
        <f>養成施設データ!N47</f>
        <v>0</v>
      </c>
      <c r="N13" s="69">
        <f>養成施設データ!O47</f>
        <v>0</v>
      </c>
      <c r="O13" s="69">
        <f>養成施設データ!P47</f>
        <v>0</v>
      </c>
      <c r="P13" s="69">
        <f>養成施設データ!Q47</f>
        <v>0</v>
      </c>
      <c r="Q13" s="69">
        <f>養成施設データ!R47</f>
        <v>0</v>
      </c>
      <c r="R13" s="69">
        <f>養成施設データ!S47</f>
        <v>0</v>
      </c>
      <c r="S13" s="69">
        <f>養成施設データ!T47</f>
        <v>40</v>
      </c>
      <c r="T13" s="69">
        <f>養成施設データ!U47</f>
        <v>0</v>
      </c>
      <c r="U13" s="69">
        <f>養成施設データ!V47</f>
        <v>0</v>
      </c>
      <c r="V13" s="69">
        <v>0</v>
      </c>
      <c r="W13" s="69">
        <f>養成施設データ!X47</f>
        <v>0</v>
      </c>
      <c r="X13" s="69">
        <f>養成施設データ!Y47</f>
        <v>0</v>
      </c>
      <c r="Y13" s="68" t="s">
        <v>25</v>
      </c>
      <c r="Z13" s="153"/>
    </row>
    <row r="14" spans="1:26" ht="11.25" customHeight="1">
      <c r="A14" s="157"/>
      <c r="B14" s="68" t="s">
        <v>26</v>
      </c>
      <c r="C14" s="69">
        <f>養成施設データ!D53</f>
        <v>320</v>
      </c>
      <c r="D14" s="69">
        <f>養成施設データ!E53</f>
        <v>56</v>
      </c>
      <c r="E14" s="69">
        <f>養成施設データ!F53</f>
        <v>0</v>
      </c>
      <c r="F14" s="69">
        <f>養成施設データ!G53</f>
        <v>76</v>
      </c>
      <c r="G14" s="69">
        <f>養成施設データ!H53</f>
        <v>0</v>
      </c>
      <c r="H14" s="69">
        <f>養成施設データ!I53</f>
        <v>0</v>
      </c>
      <c r="I14" s="69">
        <f>養成施設データ!J53</f>
        <v>0</v>
      </c>
      <c r="J14" s="69">
        <f>養成施設データ!K53</f>
        <v>0</v>
      </c>
      <c r="K14" s="69">
        <f>養成施設データ!L53</f>
        <v>0</v>
      </c>
      <c r="L14" s="69">
        <f>養成施設データ!M53</f>
        <v>0</v>
      </c>
      <c r="M14" s="69">
        <f>養成施設データ!N53</f>
        <v>0</v>
      </c>
      <c r="N14" s="69">
        <f>養成施設データ!O53</f>
        <v>0</v>
      </c>
      <c r="O14" s="69">
        <f>養成施設データ!P53</f>
        <v>0</v>
      </c>
      <c r="P14" s="69">
        <f>養成施設データ!Q53</f>
        <v>0</v>
      </c>
      <c r="Q14" s="69">
        <f>養成施設データ!R53</f>
        <v>0</v>
      </c>
      <c r="R14" s="69">
        <f>養成施設データ!S53</f>
        <v>0</v>
      </c>
      <c r="S14" s="69">
        <f>養成施設データ!T53</f>
        <v>188</v>
      </c>
      <c r="T14" s="69">
        <f>養成施設データ!U53</f>
        <v>0</v>
      </c>
      <c r="U14" s="69">
        <f>養成施設データ!V53</f>
        <v>0</v>
      </c>
      <c r="V14" s="69">
        <v>0</v>
      </c>
      <c r="W14" s="69">
        <f>養成施設データ!X53</f>
        <v>0</v>
      </c>
      <c r="X14" s="69">
        <f>養成施設データ!Y53</f>
        <v>0</v>
      </c>
      <c r="Y14" s="68" t="s">
        <v>26</v>
      </c>
      <c r="Z14" s="153"/>
    </row>
    <row r="15" spans="1:26" ht="11.25" customHeight="1">
      <c r="A15" s="157"/>
      <c r="B15" s="68" t="s">
        <v>27</v>
      </c>
      <c r="C15" s="69">
        <f>養成施設データ!D58</f>
        <v>190</v>
      </c>
      <c r="D15" s="69">
        <f>養成施設データ!E58</f>
        <v>40</v>
      </c>
      <c r="E15" s="69">
        <f>養成施設データ!F58</f>
        <v>0</v>
      </c>
      <c r="F15" s="69">
        <f>養成施設データ!G58</f>
        <v>70</v>
      </c>
      <c r="G15" s="69">
        <f>養成施設データ!H58</f>
        <v>0</v>
      </c>
      <c r="H15" s="69">
        <f>養成施設データ!I58</f>
        <v>0</v>
      </c>
      <c r="I15" s="69">
        <f>養成施設データ!J58</f>
        <v>0</v>
      </c>
      <c r="J15" s="69">
        <f>養成施設データ!K58</f>
        <v>0</v>
      </c>
      <c r="K15" s="69">
        <f>養成施設データ!L58</f>
        <v>0</v>
      </c>
      <c r="L15" s="69">
        <f>養成施設データ!M58</f>
        <v>0</v>
      </c>
      <c r="M15" s="69">
        <f>養成施設データ!N58</f>
        <v>0</v>
      </c>
      <c r="N15" s="69">
        <f>養成施設データ!O58</f>
        <v>0</v>
      </c>
      <c r="O15" s="69">
        <f>養成施設データ!P58</f>
        <v>0</v>
      </c>
      <c r="P15" s="69">
        <f>養成施設データ!Q58</f>
        <v>0</v>
      </c>
      <c r="Q15" s="69">
        <f>養成施設データ!R58</f>
        <v>0</v>
      </c>
      <c r="R15" s="69">
        <f>養成施設データ!S58</f>
        <v>0</v>
      </c>
      <c r="S15" s="69">
        <f>養成施設データ!T58</f>
        <v>80</v>
      </c>
      <c r="T15" s="69">
        <f>養成施設データ!U58</f>
        <v>0</v>
      </c>
      <c r="U15" s="69">
        <f>養成施設データ!V58</f>
        <v>0</v>
      </c>
      <c r="V15" s="69">
        <v>0</v>
      </c>
      <c r="W15" s="69">
        <f>養成施設データ!X58</f>
        <v>0</v>
      </c>
      <c r="X15" s="69">
        <f>養成施設データ!Y58</f>
        <v>0</v>
      </c>
      <c r="Y15" s="68" t="s">
        <v>27</v>
      </c>
      <c r="Z15" s="153"/>
    </row>
    <row r="16" spans="1:26" ht="11.25" customHeight="1">
      <c r="A16" s="172"/>
      <c r="B16" s="73" t="s">
        <v>21</v>
      </c>
      <c r="C16" s="74">
        <f t="shared" ref="C16:V16" si="1">SUM(C10:C15)</f>
        <v>1644</v>
      </c>
      <c r="D16" s="74">
        <f t="shared" si="1"/>
        <v>205</v>
      </c>
      <c r="E16" s="74">
        <f t="shared" si="1"/>
        <v>0</v>
      </c>
      <c r="F16" s="74">
        <f t="shared" si="1"/>
        <v>446</v>
      </c>
      <c r="G16" s="74">
        <f t="shared" si="1"/>
        <v>0</v>
      </c>
      <c r="H16" s="74">
        <f t="shared" si="1"/>
        <v>40</v>
      </c>
      <c r="I16" s="74">
        <f t="shared" si="1"/>
        <v>0</v>
      </c>
      <c r="J16" s="74">
        <f t="shared" si="1"/>
        <v>0</v>
      </c>
      <c r="K16" s="74">
        <f t="shared" si="1"/>
        <v>0</v>
      </c>
      <c r="L16" s="74">
        <f t="shared" si="1"/>
        <v>0</v>
      </c>
      <c r="M16" s="74">
        <f t="shared" si="1"/>
        <v>0</v>
      </c>
      <c r="N16" s="74">
        <f t="shared" si="1"/>
        <v>0</v>
      </c>
      <c r="O16" s="74">
        <f t="shared" si="1"/>
        <v>0</v>
      </c>
      <c r="P16" s="74">
        <f t="shared" si="1"/>
        <v>0</v>
      </c>
      <c r="Q16" s="74">
        <f t="shared" si="1"/>
        <v>0</v>
      </c>
      <c r="R16" s="74">
        <f t="shared" si="1"/>
        <v>0</v>
      </c>
      <c r="S16" s="74">
        <f>SUM(S10:S15)</f>
        <v>923</v>
      </c>
      <c r="T16" s="74">
        <f>SUM(T10:T15)</f>
        <v>30</v>
      </c>
      <c r="U16" s="74">
        <f t="shared" si="1"/>
        <v>0</v>
      </c>
      <c r="V16" s="74">
        <f t="shared" si="1"/>
        <v>0</v>
      </c>
      <c r="W16" s="74">
        <f>SUM(W10:W15)</f>
        <v>0</v>
      </c>
      <c r="X16" s="74">
        <f>SUM(X10:X15)</f>
        <v>0</v>
      </c>
      <c r="Y16" s="73" t="s">
        <v>21</v>
      </c>
      <c r="Z16" s="154"/>
    </row>
    <row r="17" spans="1:26" ht="11.25" customHeight="1">
      <c r="A17" s="157" t="s">
        <v>380</v>
      </c>
      <c r="B17" s="68" t="s">
        <v>28</v>
      </c>
      <c r="C17" s="69">
        <f>養成施設データ!D65</f>
        <v>400</v>
      </c>
      <c r="D17" s="69">
        <f>養成施設データ!E65</f>
        <v>80</v>
      </c>
      <c r="E17" s="69">
        <f>養成施設データ!F65</f>
        <v>0</v>
      </c>
      <c r="F17" s="69">
        <f>養成施設データ!G65</f>
        <v>180</v>
      </c>
      <c r="G17" s="69">
        <f>養成施設データ!H65</f>
        <v>0</v>
      </c>
      <c r="H17" s="69">
        <f>養成施設データ!I65</f>
        <v>100</v>
      </c>
      <c r="I17" s="69">
        <f>養成施設データ!J65</f>
        <v>0</v>
      </c>
      <c r="J17" s="69">
        <f>養成施設データ!K65</f>
        <v>0</v>
      </c>
      <c r="K17" s="69">
        <f>養成施設データ!L65</f>
        <v>40</v>
      </c>
      <c r="L17" s="69">
        <f>養成施設データ!M65</f>
        <v>0</v>
      </c>
      <c r="M17" s="69">
        <f>養成施設データ!N65</f>
        <v>0</v>
      </c>
      <c r="N17" s="69">
        <f>養成施設データ!O65</f>
        <v>0</v>
      </c>
      <c r="O17" s="69">
        <f>養成施設データ!P65</f>
        <v>0</v>
      </c>
      <c r="P17" s="69">
        <f>養成施設データ!Q65</f>
        <v>0</v>
      </c>
      <c r="Q17" s="69">
        <f>養成施設データ!R65</f>
        <v>0</v>
      </c>
      <c r="R17" s="69">
        <f>養成施設データ!S65</f>
        <v>0</v>
      </c>
      <c r="S17" s="69">
        <f>養成施設データ!T65</f>
        <v>0</v>
      </c>
      <c r="T17" s="69">
        <f>養成施設データ!U65</f>
        <v>0</v>
      </c>
      <c r="U17" s="69">
        <f>養成施設データ!V65</f>
        <v>0</v>
      </c>
      <c r="V17" s="69">
        <v>0</v>
      </c>
      <c r="W17" s="69">
        <f>養成施設データ!X65</f>
        <v>0</v>
      </c>
      <c r="X17" s="69">
        <f>養成施設データ!Y65</f>
        <v>0</v>
      </c>
      <c r="Y17" s="68" t="s">
        <v>28</v>
      </c>
      <c r="Z17" s="153" t="s">
        <v>380</v>
      </c>
    </row>
    <row r="18" spans="1:26" ht="11.25" customHeight="1">
      <c r="A18" s="157"/>
      <c r="B18" s="68" t="s">
        <v>29</v>
      </c>
      <c r="C18" s="69">
        <f>養成施設データ!D72</f>
        <v>445</v>
      </c>
      <c r="D18" s="69">
        <f>養成施設データ!E72</f>
        <v>100</v>
      </c>
      <c r="E18" s="69">
        <f>養成施設データ!F72</f>
        <v>0</v>
      </c>
      <c r="F18" s="69">
        <f>養成施設データ!G72</f>
        <v>135</v>
      </c>
      <c r="G18" s="69">
        <f>養成施設データ!H72</f>
        <v>0</v>
      </c>
      <c r="H18" s="69">
        <f>養成施設データ!I72</f>
        <v>0</v>
      </c>
      <c r="I18" s="69">
        <f>養成施設データ!J72</f>
        <v>0</v>
      </c>
      <c r="J18" s="69">
        <f>養成施設データ!K72</f>
        <v>0</v>
      </c>
      <c r="K18" s="69">
        <f>養成施設データ!L72</f>
        <v>30</v>
      </c>
      <c r="L18" s="69">
        <f>養成施設データ!M72</f>
        <v>0</v>
      </c>
      <c r="M18" s="69">
        <f>養成施設データ!N72</f>
        <v>0</v>
      </c>
      <c r="N18" s="69">
        <f>養成施設データ!O72</f>
        <v>0</v>
      </c>
      <c r="O18" s="69">
        <f>養成施設データ!P72</f>
        <v>0</v>
      </c>
      <c r="P18" s="69">
        <f>養成施設データ!Q72</f>
        <v>0</v>
      </c>
      <c r="Q18" s="69">
        <f>養成施設データ!R72</f>
        <v>0</v>
      </c>
      <c r="R18" s="69">
        <f>養成施設データ!S72</f>
        <v>0</v>
      </c>
      <c r="S18" s="69">
        <f>養成施設データ!T72</f>
        <v>180</v>
      </c>
      <c r="T18" s="69">
        <f>養成施設データ!U72</f>
        <v>0</v>
      </c>
      <c r="U18" s="69">
        <f>養成施設データ!V72</f>
        <v>0</v>
      </c>
      <c r="V18" s="69">
        <v>0</v>
      </c>
      <c r="W18" s="69">
        <f>養成施設データ!X72</f>
        <v>0</v>
      </c>
      <c r="X18" s="69">
        <f>養成施設データ!Y72</f>
        <v>0</v>
      </c>
      <c r="Y18" s="68" t="s">
        <v>29</v>
      </c>
      <c r="Z18" s="153"/>
    </row>
    <row r="19" spans="1:26" ht="11.25" customHeight="1">
      <c r="A19" s="157"/>
      <c r="B19" s="68" t="s">
        <v>30</v>
      </c>
      <c r="C19" s="69">
        <f>養成施設データ!D77</f>
        <v>360</v>
      </c>
      <c r="D19" s="69">
        <f>養成施設データ!E77</f>
        <v>120</v>
      </c>
      <c r="E19" s="69">
        <f>養成施設データ!F77</f>
        <v>0</v>
      </c>
      <c r="F19" s="69">
        <f>養成施設データ!G77</f>
        <v>160</v>
      </c>
      <c r="G19" s="69">
        <f>養成施設データ!H77</f>
        <v>0</v>
      </c>
      <c r="H19" s="69">
        <f>養成施設データ!I77</f>
        <v>0</v>
      </c>
      <c r="I19" s="69">
        <f>養成施設データ!J77</f>
        <v>0</v>
      </c>
      <c r="J19" s="69">
        <f>養成施設データ!K77</f>
        <v>40</v>
      </c>
      <c r="K19" s="69">
        <f>養成施設データ!L77</f>
        <v>0</v>
      </c>
      <c r="L19" s="69">
        <f>養成施設データ!M77</f>
        <v>0</v>
      </c>
      <c r="M19" s="69">
        <f>養成施設データ!N77</f>
        <v>0</v>
      </c>
      <c r="N19" s="69">
        <f>養成施設データ!O77</f>
        <v>0</v>
      </c>
      <c r="O19" s="69">
        <f>養成施設データ!P77</f>
        <v>0</v>
      </c>
      <c r="P19" s="69">
        <f>養成施設データ!Q77</f>
        <v>0</v>
      </c>
      <c r="Q19" s="69">
        <f>養成施設データ!R77</f>
        <v>0</v>
      </c>
      <c r="R19" s="69">
        <f>養成施設データ!S77</f>
        <v>0</v>
      </c>
      <c r="S19" s="69">
        <f>養成施設データ!T77</f>
        <v>40</v>
      </c>
      <c r="T19" s="69">
        <f>養成施設データ!U77</f>
        <v>0</v>
      </c>
      <c r="U19" s="69">
        <f>養成施設データ!V77</f>
        <v>0</v>
      </c>
      <c r="V19" s="69">
        <v>0</v>
      </c>
      <c r="W19" s="69">
        <f>養成施設データ!X77</f>
        <v>0</v>
      </c>
      <c r="X19" s="69">
        <f>養成施設データ!Y77</f>
        <v>0</v>
      </c>
      <c r="Y19" s="68" t="s">
        <v>30</v>
      </c>
      <c r="Z19" s="153"/>
    </row>
    <row r="20" spans="1:26" ht="11.25" customHeight="1">
      <c r="A20" s="157"/>
      <c r="B20" s="68" t="s">
        <v>31</v>
      </c>
      <c r="C20" s="69">
        <f>養成施設データ!D88</f>
        <v>780</v>
      </c>
      <c r="D20" s="69">
        <f>養成施設データ!E88</f>
        <v>160</v>
      </c>
      <c r="E20" s="69">
        <f>養成施設データ!F88</f>
        <v>20</v>
      </c>
      <c r="F20" s="69">
        <f>養成施設データ!G88</f>
        <v>160</v>
      </c>
      <c r="G20" s="69">
        <f>養成施設データ!H88</f>
        <v>0</v>
      </c>
      <c r="H20" s="69">
        <f>養成施設データ!I88</f>
        <v>0</v>
      </c>
      <c r="I20" s="69">
        <f>養成施設データ!J88</f>
        <v>0</v>
      </c>
      <c r="J20" s="69">
        <f>養成施設データ!K88</f>
        <v>0</v>
      </c>
      <c r="K20" s="69">
        <f>養成施設データ!L88</f>
        <v>0</v>
      </c>
      <c r="L20" s="69">
        <f>養成施設データ!M88</f>
        <v>0</v>
      </c>
      <c r="M20" s="69">
        <f>養成施設データ!N88</f>
        <v>0</v>
      </c>
      <c r="N20" s="69">
        <f>養成施設データ!O88</f>
        <v>0</v>
      </c>
      <c r="O20" s="69">
        <f>養成施設データ!P88</f>
        <v>0</v>
      </c>
      <c r="P20" s="69">
        <f>養成施設データ!Q88</f>
        <v>0</v>
      </c>
      <c r="Q20" s="69">
        <f>養成施設データ!R88</f>
        <v>0</v>
      </c>
      <c r="R20" s="69">
        <f>養成施設データ!S88</f>
        <v>0</v>
      </c>
      <c r="S20" s="69">
        <f>養成施設データ!T88</f>
        <v>320</v>
      </c>
      <c r="T20" s="69">
        <f>養成施設データ!U88</f>
        <v>80</v>
      </c>
      <c r="U20" s="69">
        <f>養成施設データ!V88</f>
        <v>40</v>
      </c>
      <c r="V20" s="69">
        <v>0</v>
      </c>
      <c r="W20" s="69">
        <f>養成施設データ!X88</f>
        <v>0</v>
      </c>
      <c r="X20" s="69">
        <f>養成施設データ!Y88</f>
        <v>0</v>
      </c>
      <c r="Y20" s="68" t="s">
        <v>31</v>
      </c>
      <c r="Z20" s="153"/>
    </row>
    <row r="21" spans="1:26" ht="11.25" customHeight="1">
      <c r="A21" s="157"/>
      <c r="B21" s="68" t="s">
        <v>32</v>
      </c>
      <c r="C21" s="69">
        <f>養成施設データ!D96</f>
        <v>630</v>
      </c>
      <c r="D21" s="69">
        <f>養成施設データ!E96</f>
        <v>160</v>
      </c>
      <c r="E21" s="69">
        <f>養成施設データ!F96</f>
        <v>70</v>
      </c>
      <c r="F21" s="69">
        <f>養成施設データ!G96</f>
        <v>160</v>
      </c>
      <c r="G21" s="69">
        <f>養成施設データ!H96</f>
        <v>0</v>
      </c>
      <c r="H21" s="69">
        <f>養成施設データ!I96</f>
        <v>0</v>
      </c>
      <c r="I21" s="69">
        <f>養成施設データ!J96</f>
        <v>0</v>
      </c>
      <c r="J21" s="69">
        <f>養成施設データ!K96</f>
        <v>0</v>
      </c>
      <c r="K21" s="69">
        <f>養成施設データ!L96</f>
        <v>120</v>
      </c>
      <c r="L21" s="69">
        <f>養成施設データ!M96</f>
        <v>0</v>
      </c>
      <c r="M21" s="69">
        <f>養成施設データ!N96</f>
        <v>0</v>
      </c>
      <c r="N21" s="69">
        <f>養成施設データ!O96</f>
        <v>0</v>
      </c>
      <c r="O21" s="69">
        <f>養成施設データ!P96</f>
        <v>0</v>
      </c>
      <c r="P21" s="69">
        <f>養成施設データ!Q96</f>
        <v>0</v>
      </c>
      <c r="Q21" s="69">
        <f>養成施設データ!R96</f>
        <v>0</v>
      </c>
      <c r="R21" s="69">
        <f>養成施設データ!S96</f>
        <v>0</v>
      </c>
      <c r="S21" s="69">
        <f>養成施設データ!T96</f>
        <v>120</v>
      </c>
      <c r="T21" s="69">
        <f>養成施設データ!U96</f>
        <v>0</v>
      </c>
      <c r="U21" s="69">
        <f>養成施設データ!V96</f>
        <v>0</v>
      </c>
      <c r="V21" s="69">
        <v>0</v>
      </c>
      <c r="W21" s="69">
        <f>養成施設データ!X96</f>
        <v>0</v>
      </c>
      <c r="X21" s="69">
        <f>養成施設データ!Y96</f>
        <v>0</v>
      </c>
      <c r="Y21" s="68" t="s">
        <v>32</v>
      </c>
      <c r="Z21" s="153"/>
    </row>
    <row r="22" spans="1:26" ht="11.25" customHeight="1">
      <c r="A22" s="157"/>
      <c r="B22" s="68" t="s">
        <v>33</v>
      </c>
      <c r="C22" s="69">
        <f>養成施設データ!D103</f>
        <v>600</v>
      </c>
      <c r="D22" s="69">
        <f>養成施設データ!E103</f>
        <v>190</v>
      </c>
      <c r="E22" s="69">
        <f>養成施設データ!F103</f>
        <v>0</v>
      </c>
      <c r="F22" s="69">
        <f>養成施設データ!G103</f>
        <v>110</v>
      </c>
      <c r="G22" s="69">
        <f>養成施設データ!H103</f>
        <v>0</v>
      </c>
      <c r="H22" s="69">
        <f>養成施設データ!I103</f>
        <v>100</v>
      </c>
      <c r="I22" s="69">
        <f>養成施設データ!J103</f>
        <v>80</v>
      </c>
      <c r="J22" s="69">
        <f>養成施設データ!K103</f>
        <v>0</v>
      </c>
      <c r="K22" s="69">
        <f>養成施設データ!L103</f>
        <v>120</v>
      </c>
      <c r="L22" s="69">
        <f>養成施設データ!M103</f>
        <v>0</v>
      </c>
      <c r="M22" s="69">
        <f>養成施設データ!N103</f>
        <v>0</v>
      </c>
      <c r="N22" s="69">
        <f>養成施設データ!O103</f>
        <v>0</v>
      </c>
      <c r="O22" s="69">
        <f>養成施設データ!P103</f>
        <v>0</v>
      </c>
      <c r="P22" s="69">
        <f>養成施設データ!Q103</f>
        <v>0</v>
      </c>
      <c r="Q22" s="69">
        <f>養成施設データ!R103</f>
        <v>0</v>
      </c>
      <c r="R22" s="69">
        <f>養成施設データ!S103</f>
        <v>0</v>
      </c>
      <c r="S22" s="69">
        <f>養成施設データ!T103</f>
        <v>0</v>
      </c>
      <c r="T22" s="69">
        <f>養成施設データ!U103</f>
        <v>0</v>
      </c>
      <c r="U22" s="69">
        <f>養成施設データ!V103</f>
        <v>0</v>
      </c>
      <c r="V22" s="69">
        <v>0</v>
      </c>
      <c r="W22" s="69">
        <f>養成施設データ!X103</f>
        <v>0</v>
      </c>
      <c r="X22" s="69">
        <f>養成施設データ!Y103</f>
        <v>0</v>
      </c>
      <c r="Y22" s="68" t="s">
        <v>33</v>
      </c>
      <c r="Z22" s="153"/>
    </row>
    <row r="23" spans="1:26" ht="11.25" customHeight="1">
      <c r="A23" s="157"/>
      <c r="B23" s="68" t="s">
        <v>34</v>
      </c>
      <c r="C23" s="69">
        <f>養成施設データ!D111</f>
        <v>665</v>
      </c>
      <c r="D23" s="69">
        <f>養成施設データ!E111</f>
        <v>190</v>
      </c>
      <c r="E23" s="69">
        <f>養成施設データ!F111</f>
        <v>0</v>
      </c>
      <c r="F23" s="69">
        <f>養成施設データ!G111</f>
        <v>430</v>
      </c>
      <c r="G23" s="69">
        <f>養成施設データ!H111</f>
        <v>0</v>
      </c>
      <c r="H23" s="69">
        <f>養成施設データ!I111</f>
        <v>5</v>
      </c>
      <c r="I23" s="69">
        <f>養成施設データ!J111</f>
        <v>0</v>
      </c>
      <c r="J23" s="69">
        <f>養成施設データ!K111</f>
        <v>0</v>
      </c>
      <c r="K23" s="69">
        <f>養成施設データ!L111</f>
        <v>0</v>
      </c>
      <c r="L23" s="69">
        <f>養成施設データ!M111</f>
        <v>0</v>
      </c>
      <c r="M23" s="69">
        <f>養成施設データ!N111</f>
        <v>0</v>
      </c>
      <c r="N23" s="69">
        <f>養成施設データ!O111</f>
        <v>0</v>
      </c>
      <c r="O23" s="69">
        <f>養成施設データ!P111</f>
        <v>0</v>
      </c>
      <c r="P23" s="69">
        <f>養成施設データ!Q111</f>
        <v>0</v>
      </c>
      <c r="Q23" s="69">
        <f>養成施設データ!R111</f>
        <v>0</v>
      </c>
      <c r="R23" s="69">
        <f>養成施設データ!S111</f>
        <v>0</v>
      </c>
      <c r="S23" s="69">
        <f>養成施設データ!T111</f>
        <v>40</v>
      </c>
      <c r="T23" s="69">
        <f>養成施設データ!U111</f>
        <v>0</v>
      </c>
      <c r="U23" s="69">
        <f>養成施設データ!V111</f>
        <v>0</v>
      </c>
      <c r="V23" s="69">
        <v>0</v>
      </c>
      <c r="W23" s="69">
        <f>養成施設データ!X111</f>
        <v>0</v>
      </c>
      <c r="X23" s="69">
        <f>養成施設データ!Y111</f>
        <v>0</v>
      </c>
      <c r="Y23" s="68" t="s">
        <v>34</v>
      </c>
      <c r="Z23" s="153"/>
    </row>
    <row r="24" spans="1:26" ht="11.25" customHeight="1">
      <c r="A24" s="157"/>
      <c r="B24" s="68" t="s">
        <v>35</v>
      </c>
      <c r="C24" s="69">
        <f>養成施設データ!D113</f>
        <v>60</v>
      </c>
      <c r="D24" s="69">
        <f>養成施設データ!E113</f>
        <v>30</v>
      </c>
      <c r="E24" s="69">
        <f>養成施設データ!F113</f>
        <v>0</v>
      </c>
      <c r="F24" s="69">
        <f>養成施設データ!G113</f>
        <v>30</v>
      </c>
      <c r="G24" s="69">
        <f>養成施設データ!H113</f>
        <v>0</v>
      </c>
      <c r="H24" s="69">
        <f>養成施設データ!I113</f>
        <v>0</v>
      </c>
      <c r="I24" s="69">
        <f>養成施設データ!J113</f>
        <v>0</v>
      </c>
      <c r="J24" s="69">
        <f>養成施設データ!K113</f>
        <v>0</v>
      </c>
      <c r="K24" s="69">
        <f>養成施設データ!L113</f>
        <v>0</v>
      </c>
      <c r="L24" s="69">
        <f>養成施設データ!M113</f>
        <v>0</v>
      </c>
      <c r="M24" s="69">
        <f>養成施設データ!N113</f>
        <v>0</v>
      </c>
      <c r="N24" s="69">
        <f>養成施設データ!O113</f>
        <v>0</v>
      </c>
      <c r="O24" s="69">
        <f>養成施設データ!P113</f>
        <v>0</v>
      </c>
      <c r="P24" s="69">
        <f>養成施設データ!Q113</f>
        <v>0</v>
      </c>
      <c r="Q24" s="69">
        <f>養成施設データ!R113</f>
        <v>0</v>
      </c>
      <c r="R24" s="69">
        <f>養成施設データ!S113</f>
        <v>0</v>
      </c>
      <c r="S24" s="69">
        <f>養成施設データ!T113</f>
        <v>0</v>
      </c>
      <c r="T24" s="69">
        <f>養成施設データ!U113</f>
        <v>0</v>
      </c>
      <c r="U24" s="69">
        <f>養成施設データ!V113</f>
        <v>0</v>
      </c>
      <c r="V24" s="69">
        <v>0</v>
      </c>
      <c r="W24" s="69">
        <f>養成施設データ!X113</f>
        <v>0</v>
      </c>
      <c r="X24" s="69">
        <f>養成施設データ!Y113</f>
        <v>0</v>
      </c>
      <c r="Y24" s="68" t="s">
        <v>35</v>
      </c>
      <c r="Z24" s="153"/>
    </row>
    <row r="25" spans="1:26" ht="11.25" customHeight="1">
      <c r="A25" s="157"/>
      <c r="B25" s="68" t="s">
        <v>36</v>
      </c>
      <c r="C25" s="69">
        <f>養成施設データ!D117</f>
        <v>330</v>
      </c>
      <c r="D25" s="69">
        <f>養成施設データ!E117</f>
        <v>120</v>
      </c>
      <c r="E25" s="69">
        <f>養成施設データ!F117</f>
        <v>0</v>
      </c>
      <c r="F25" s="69">
        <f>養成施設データ!G117</f>
        <v>130</v>
      </c>
      <c r="G25" s="69">
        <f>養成施設データ!H117</f>
        <v>0</v>
      </c>
      <c r="H25" s="69">
        <f>養成施設データ!I117</f>
        <v>0</v>
      </c>
      <c r="I25" s="69">
        <f>養成施設データ!J117</f>
        <v>0</v>
      </c>
      <c r="J25" s="69">
        <f>養成施設データ!K117</f>
        <v>0</v>
      </c>
      <c r="K25" s="69">
        <f>養成施設データ!L117</f>
        <v>0</v>
      </c>
      <c r="L25" s="69">
        <f>養成施設データ!M117</f>
        <v>0</v>
      </c>
      <c r="M25" s="69">
        <f>養成施設データ!N117</f>
        <v>0</v>
      </c>
      <c r="N25" s="69">
        <f>養成施設データ!O117</f>
        <v>0</v>
      </c>
      <c r="O25" s="69">
        <f>養成施設データ!P117</f>
        <v>0</v>
      </c>
      <c r="P25" s="69">
        <f>養成施設データ!Q117</f>
        <v>0</v>
      </c>
      <c r="Q25" s="69">
        <f>養成施設データ!R117</f>
        <v>0</v>
      </c>
      <c r="R25" s="69">
        <f>養成施設データ!S117</f>
        <v>0</v>
      </c>
      <c r="S25" s="69">
        <f>養成施設データ!T117</f>
        <v>80</v>
      </c>
      <c r="T25" s="69">
        <f>養成施設データ!U117</f>
        <v>0</v>
      </c>
      <c r="U25" s="69">
        <f>養成施設データ!V117</f>
        <v>0</v>
      </c>
      <c r="V25" s="69">
        <v>0</v>
      </c>
      <c r="W25" s="69">
        <f>養成施設データ!X117</f>
        <v>0</v>
      </c>
      <c r="X25" s="69">
        <f>養成施設データ!Y117</f>
        <v>0</v>
      </c>
      <c r="Y25" s="68" t="s">
        <v>36</v>
      </c>
      <c r="Z25" s="153"/>
    </row>
    <row r="26" spans="1:26" ht="11.25" customHeight="1">
      <c r="A26" s="157"/>
      <c r="B26" s="68" t="s">
        <v>21</v>
      </c>
      <c r="C26" s="69">
        <f t="shared" ref="C26:V26" si="2">SUM(C17:C25)</f>
        <v>4270</v>
      </c>
      <c r="D26" s="69">
        <f t="shared" si="2"/>
        <v>1150</v>
      </c>
      <c r="E26" s="69">
        <f t="shared" si="2"/>
        <v>90</v>
      </c>
      <c r="F26" s="69">
        <f t="shared" si="2"/>
        <v>1495</v>
      </c>
      <c r="G26" s="69">
        <f t="shared" si="2"/>
        <v>0</v>
      </c>
      <c r="H26" s="69">
        <f t="shared" si="2"/>
        <v>205</v>
      </c>
      <c r="I26" s="69">
        <f t="shared" si="2"/>
        <v>80</v>
      </c>
      <c r="J26" s="69">
        <f t="shared" si="2"/>
        <v>40</v>
      </c>
      <c r="K26" s="69">
        <f t="shared" si="2"/>
        <v>310</v>
      </c>
      <c r="L26" s="69">
        <f t="shared" si="2"/>
        <v>0</v>
      </c>
      <c r="M26" s="69">
        <f t="shared" si="2"/>
        <v>0</v>
      </c>
      <c r="N26" s="69">
        <f t="shared" si="2"/>
        <v>0</v>
      </c>
      <c r="O26" s="69">
        <f t="shared" si="2"/>
        <v>0</v>
      </c>
      <c r="P26" s="69">
        <f t="shared" si="2"/>
        <v>0</v>
      </c>
      <c r="Q26" s="69">
        <f t="shared" si="2"/>
        <v>0</v>
      </c>
      <c r="R26" s="69">
        <f t="shared" si="2"/>
        <v>0</v>
      </c>
      <c r="S26" s="69">
        <f>SUM(S17:S25)</f>
        <v>780</v>
      </c>
      <c r="T26" s="69">
        <f>SUM(T17:T25)</f>
        <v>80</v>
      </c>
      <c r="U26" s="69">
        <f t="shared" si="2"/>
        <v>40</v>
      </c>
      <c r="V26" s="69">
        <f t="shared" si="2"/>
        <v>0</v>
      </c>
      <c r="W26" s="69">
        <f>SUM(W17:W25)</f>
        <v>0</v>
      </c>
      <c r="X26" s="69">
        <f>SUM(X17:X25)</f>
        <v>0</v>
      </c>
      <c r="Y26" s="68" t="s">
        <v>21</v>
      </c>
      <c r="Z26" s="153"/>
    </row>
    <row r="27" spans="1:26" ht="11.25" customHeight="1">
      <c r="A27" s="171" t="s">
        <v>364</v>
      </c>
      <c r="B27" s="71" t="s">
        <v>37</v>
      </c>
      <c r="C27" s="72">
        <f>養成施設データ!D152</f>
        <v>4261</v>
      </c>
      <c r="D27" s="72">
        <f>養成施設データ!E152</f>
        <v>1270</v>
      </c>
      <c r="E27" s="72">
        <f>養成施設データ!F152</f>
        <v>200</v>
      </c>
      <c r="F27" s="72">
        <f>養成施設データ!G152</f>
        <v>1717</v>
      </c>
      <c r="G27" s="72">
        <f>養成施設データ!H152</f>
        <v>60</v>
      </c>
      <c r="H27" s="72">
        <f>養成施設データ!I152</f>
        <v>94</v>
      </c>
      <c r="I27" s="72">
        <f>養成施設データ!J152</f>
        <v>208</v>
      </c>
      <c r="J27" s="72">
        <f>養成施設データ!K152</f>
        <v>40</v>
      </c>
      <c r="K27" s="72">
        <f>養成施設データ!L152</f>
        <v>432</v>
      </c>
      <c r="L27" s="72">
        <f>養成施設データ!M152</f>
        <v>0</v>
      </c>
      <c r="M27" s="72">
        <f>養成施設データ!N152</f>
        <v>0</v>
      </c>
      <c r="N27" s="72">
        <f>養成施設データ!O152</f>
        <v>0</v>
      </c>
      <c r="O27" s="72">
        <f>養成施設データ!P152</f>
        <v>0</v>
      </c>
      <c r="P27" s="72">
        <f>養成施設データ!Q152</f>
        <v>0</v>
      </c>
      <c r="Q27" s="72">
        <f>養成施設データ!R152</f>
        <v>0</v>
      </c>
      <c r="R27" s="72">
        <f>養成施設データ!S152</f>
        <v>0</v>
      </c>
      <c r="S27" s="72">
        <f>養成施設データ!T152</f>
        <v>200</v>
      </c>
      <c r="T27" s="72">
        <f>養成施設データ!U152</f>
        <v>0</v>
      </c>
      <c r="U27" s="72">
        <f>養成施設データ!V152</f>
        <v>0</v>
      </c>
      <c r="V27" s="72">
        <v>0</v>
      </c>
      <c r="W27" s="72">
        <f>養成施設データ!X152</f>
        <v>40</v>
      </c>
      <c r="X27" s="72">
        <f>養成施設データ!Y152</f>
        <v>0</v>
      </c>
      <c r="Y27" s="71" t="s">
        <v>37</v>
      </c>
      <c r="Z27" s="152" t="s">
        <v>364</v>
      </c>
    </row>
    <row r="28" spans="1:26" ht="11.25" customHeight="1">
      <c r="A28" s="172"/>
      <c r="B28" s="73" t="s">
        <v>21</v>
      </c>
      <c r="C28" s="74">
        <f t="shared" ref="C28:V28" si="3">SUM(C27)</f>
        <v>4261</v>
      </c>
      <c r="D28" s="74">
        <f t="shared" si="3"/>
        <v>1270</v>
      </c>
      <c r="E28" s="74">
        <f t="shared" si="3"/>
        <v>200</v>
      </c>
      <c r="F28" s="74">
        <f t="shared" si="3"/>
        <v>1717</v>
      </c>
      <c r="G28" s="74">
        <f t="shared" si="3"/>
        <v>60</v>
      </c>
      <c r="H28" s="74">
        <f t="shared" si="3"/>
        <v>94</v>
      </c>
      <c r="I28" s="74">
        <f t="shared" si="3"/>
        <v>208</v>
      </c>
      <c r="J28" s="74">
        <f t="shared" si="3"/>
        <v>40</v>
      </c>
      <c r="K28" s="74">
        <f t="shared" si="3"/>
        <v>432</v>
      </c>
      <c r="L28" s="74">
        <f t="shared" si="3"/>
        <v>0</v>
      </c>
      <c r="M28" s="74">
        <f t="shared" si="3"/>
        <v>0</v>
      </c>
      <c r="N28" s="74">
        <f t="shared" si="3"/>
        <v>0</v>
      </c>
      <c r="O28" s="74">
        <f t="shared" si="3"/>
        <v>0</v>
      </c>
      <c r="P28" s="74">
        <f t="shared" si="3"/>
        <v>0</v>
      </c>
      <c r="Q28" s="74">
        <f t="shared" si="3"/>
        <v>0</v>
      </c>
      <c r="R28" s="74">
        <f t="shared" si="3"/>
        <v>0</v>
      </c>
      <c r="S28" s="74">
        <f>SUM(S27)</f>
        <v>200</v>
      </c>
      <c r="T28" s="74">
        <f>SUM(T27)</f>
        <v>0</v>
      </c>
      <c r="U28" s="74">
        <f t="shared" si="3"/>
        <v>0</v>
      </c>
      <c r="V28" s="74">
        <f t="shared" si="3"/>
        <v>0</v>
      </c>
      <c r="W28" s="74">
        <f>SUM(W27)</f>
        <v>40</v>
      </c>
      <c r="X28" s="74">
        <f>SUM(X27)</f>
        <v>0</v>
      </c>
      <c r="Y28" s="73" t="s">
        <v>21</v>
      </c>
      <c r="Z28" s="154"/>
    </row>
    <row r="29" spans="1:26" ht="11.25" customHeight="1">
      <c r="A29" s="157" t="s">
        <v>381</v>
      </c>
      <c r="B29" s="68" t="s">
        <v>38</v>
      </c>
      <c r="C29" s="69">
        <f>養成施設データ!D159</f>
        <v>120</v>
      </c>
      <c r="D29" s="69">
        <f>養成施設データ!E159</f>
        <v>0</v>
      </c>
      <c r="E29" s="69">
        <f>養成施設データ!F159</f>
        <v>0</v>
      </c>
      <c r="F29" s="69">
        <f>養成施設データ!G159</f>
        <v>40</v>
      </c>
      <c r="G29" s="69">
        <f>養成施設データ!H159</f>
        <v>0</v>
      </c>
      <c r="H29" s="69">
        <f>養成施設データ!I159</f>
        <v>0</v>
      </c>
      <c r="I29" s="69">
        <f>養成施設データ!J159</f>
        <v>20</v>
      </c>
      <c r="J29" s="69">
        <f>養成施設データ!K159</f>
        <v>0</v>
      </c>
      <c r="K29" s="69">
        <f>養成施設データ!L159</f>
        <v>0</v>
      </c>
      <c r="L29" s="69">
        <f>養成施設データ!M159</f>
        <v>0</v>
      </c>
      <c r="M29" s="69">
        <f>養成施設データ!N159</f>
        <v>0</v>
      </c>
      <c r="N29" s="69">
        <f>養成施設データ!O159</f>
        <v>0</v>
      </c>
      <c r="O29" s="69">
        <f>養成施設データ!P159</f>
        <v>0</v>
      </c>
      <c r="P29" s="69">
        <f>養成施設データ!Q159</f>
        <v>0</v>
      </c>
      <c r="Q29" s="69">
        <f>養成施設データ!R159</f>
        <v>0</v>
      </c>
      <c r="R29" s="69">
        <f>養成施設データ!S159</f>
        <v>60</v>
      </c>
      <c r="S29" s="69">
        <f>養成施設データ!T159</f>
        <v>0</v>
      </c>
      <c r="T29" s="69">
        <f>養成施設データ!U159</f>
        <v>0</v>
      </c>
      <c r="U29" s="69">
        <f>養成施設データ!V159</f>
        <v>0</v>
      </c>
      <c r="V29" s="69">
        <v>0</v>
      </c>
      <c r="W29" s="69">
        <f>養成施設データ!X159</f>
        <v>0</v>
      </c>
      <c r="X29" s="69">
        <f>養成施設データ!Y159</f>
        <v>0</v>
      </c>
      <c r="Y29" s="68" t="s">
        <v>38</v>
      </c>
      <c r="Z29" s="153" t="s">
        <v>381</v>
      </c>
    </row>
    <row r="30" spans="1:26" ht="11.25" customHeight="1">
      <c r="A30" s="157"/>
      <c r="B30" s="68" t="s">
        <v>39</v>
      </c>
      <c r="C30" s="69">
        <f>養成施設データ!D164</f>
        <v>230</v>
      </c>
      <c r="D30" s="69">
        <f>養成施設データ!E164</f>
        <v>120</v>
      </c>
      <c r="E30" s="69">
        <f>養成施設データ!F164</f>
        <v>0</v>
      </c>
      <c r="F30" s="69">
        <f>養成施設データ!G164</f>
        <v>80</v>
      </c>
      <c r="G30" s="69">
        <f>養成施設データ!H164</f>
        <v>0</v>
      </c>
      <c r="H30" s="69">
        <f>養成施設データ!I164</f>
        <v>0</v>
      </c>
      <c r="I30" s="69">
        <f>養成施設データ!J164</f>
        <v>0</v>
      </c>
      <c r="J30" s="69">
        <f>養成施設データ!K164</f>
        <v>0</v>
      </c>
      <c r="K30" s="69">
        <f>養成施設データ!L164</f>
        <v>0</v>
      </c>
      <c r="L30" s="69">
        <f>養成施設データ!M164</f>
        <v>0</v>
      </c>
      <c r="M30" s="69">
        <f>養成施設データ!N164</f>
        <v>0</v>
      </c>
      <c r="N30" s="69">
        <f>養成施設データ!O164</f>
        <v>0</v>
      </c>
      <c r="O30" s="69">
        <f>養成施設データ!P164</f>
        <v>0</v>
      </c>
      <c r="P30" s="69">
        <f>養成施設データ!Q164</f>
        <v>0</v>
      </c>
      <c r="Q30" s="69">
        <f>養成施設データ!R164</f>
        <v>0</v>
      </c>
      <c r="R30" s="69">
        <f>養成施設データ!S164</f>
        <v>0</v>
      </c>
      <c r="S30" s="69">
        <f>養成施設データ!T164</f>
        <v>30</v>
      </c>
      <c r="T30" s="69">
        <f>養成施設データ!U164</f>
        <v>0</v>
      </c>
      <c r="U30" s="69">
        <f>養成施設データ!V164</f>
        <v>0</v>
      </c>
      <c r="V30" s="69">
        <v>0</v>
      </c>
      <c r="W30" s="69">
        <f>養成施設データ!X164</f>
        <v>0</v>
      </c>
      <c r="X30" s="69">
        <f>養成施設データ!Y164</f>
        <v>0</v>
      </c>
      <c r="Y30" s="68" t="s">
        <v>39</v>
      </c>
      <c r="Z30" s="153"/>
    </row>
    <row r="31" spans="1:26" ht="11.25" customHeight="1">
      <c r="A31" s="157"/>
      <c r="B31" s="68" t="s">
        <v>40</v>
      </c>
      <c r="C31" s="69">
        <f>養成施設データ!D169</f>
        <v>192</v>
      </c>
      <c r="D31" s="69">
        <f>養成施設データ!E169</f>
        <v>80</v>
      </c>
      <c r="E31" s="69">
        <f>養成施設データ!F169</f>
        <v>0</v>
      </c>
      <c r="F31" s="69">
        <f>養成施設データ!G169</f>
        <v>0</v>
      </c>
      <c r="G31" s="69">
        <f>養成施設データ!H169</f>
        <v>0</v>
      </c>
      <c r="H31" s="69">
        <f>養成施設データ!I169</f>
        <v>40</v>
      </c>
      <c r="I31" s="69">
        <f>養成施設データ!J169</f>
        <v>0</v>
      </c>
      <c r="J31" s="69">
        <f>養成施設データ!K169</f>
        <v>0</v>
      </c>
      <c r="K31" s="69">
        <f>養成施設データ!L169</f>
        <v>0</v>
      </c>
      <c r="L31" s="69">
        <f>養成施設データ!M169</f>
        <v>0</v>
      </c>
      <c r="M31" s="69">
        <f>養成施設データ!N169</f>
        <v>0</v>
      </c>
      <c r="N31" s="69">
        <f>養成施設データ!O169</f>
        <v>0</v>
      </c>
      <c r="O31" s="69">
        <f>養成施設データ!P169</f>
        <v>0</v>
      </c>
      <c r="P31" s="69">
        <f>養成施設データ!Q169</f>
        <v>0</v>
      </c>
      <c r="Q31" s="69">
        <f>養成施設データ!R169</f>
        <v>0</v>
      </c>
      <c r="R31" s="69">
        <f>養成施設データ!S169</f>
        <v>0</v>
      </c>
      <c r="S31" s="69">
        <f>養成施設データ!T169</f>
        <v>72</v>
      </c>
      <c r="T31" s="69">
        <f>養成施設データ!U169</f>
        <v>0</v>
      </c>
      <c r="U31" s="69">
        <f>養成施設データ!V169</f>
        <v>0</v>
      </c>
      <c r="V31" s="69">
        <v>0</v>
      </c>
      <c r="W31" s="69">
        <f>養成施設データ!X169</f>
        <v>0</v>
      </c>
      <c r="X31" s="69">
        <f>養成施設データ!Y169</f>
        <v>0</v>
      </c>
      <c r="Y31" s="68" t="s">
        <v>40</v>
      </c>
      <c r="Z31" s="153"/>
    </row>
    <row r="32" spans="1:26" ht="11.25" customHeight="1">
      <c r="A32" s="157"/>
      <c r="B32" s="68" t="s">
        <v>41</v>
      </c>
      <c r="C32" s="69">
        <f>養成施設データ!D174</f>
        <v>330</v>
      </c>
      <c r="D32" s="69">
        <f>養成施設データ!E174</f>
        <v>40</v>
      </c>
      <c r="E32" s="69">
        <f>養成施設データ!F174</f>
        <v>80</v>
      </c>
      <c r="F32" s="69">
        <f>養成施設データ!G174</f>
        <v>40</v>
      </c>
      <c r="G32" s="69">
        <f>養成施設データ!H174</f>
        <v>0</v>
      </c>
      <c r="H32" s="69">
        <f>養成施設データ!I174</f>
        <v>0</v>
      </c>
      <c r="I32" s="69">
        <f>養成施設データ!J174</f>
        <v>0</v>
      </c>
      <c r="J32" s="69">
        <f>養成施設データ!K174</f>
        <v>0</v>
      </c>
      <c r="K32" s="69">
        <f>養成施設データ!L174</f>
        <v>80</v>
      </c>
      <c r="L32" s="69">
        <f>養成施設データ!M174</f>
        <v>0</v>
      </c>
      <c r="M32" s="69">
        <f>養成施設データ!N174</f>
        <v>0</v>
      </c>
      <c r="N32" s="69">
        <f>養成施設データ!O174</f>
        <v>0</v>
      </c>
      <c r="O32" s="69">
        <f>養成施設データ!P174</f>
        <v>0</v>
      </c>
      <c r="P32" s="69">
        <f>養成施設データ!Q174</f>
        <v>0</v>
      </c>
      <c r="Q32" s="69">
        <f>養成施設データ!R174</f>
        <v>0</v>
      </c>
      <c r="R32" s="69">
        <f>養成施設データ!S174</f>
        <v>0</v>
      </c>
      <c r="S32" s="69">
        <f>養成施設データ!T174</f>
        <v>90</v>
      </c>
      <c r="T32" s="69">
        <f>養成施設データ!U174</f>
        <v>0</v>
      </c>
      <c r="U32" s="69">
        <f>養成施設データ!V174</f>
        <v>0</v>
      </c>
      <c r="V32" s="69">
        <v>0</v>
      </c>
      <c r="W32" s="69">
        <f>養成施設データ!X174</f>
        <v>0</v>
      </c>
      <c r="X32" s="69">
        <f>養成施設データ!Y174</f>
        <v>0</v>
      </c>
      <c r="Y32" s="68" t="s">
        <v>41</v>
      </c>
      <c r="Z32" s="153"/>
    </row>
    <row r="33" spans="1:26" ht="11.25" customHeight="1">
      <c r="A33" s="157"/>
      <c r="B33" s="68" t="s">
        <v>42</v>
      </c>
      <c r="C33" s="69">
        <f>養成施設データ!D182</f>
        <v>570</v>
      </c>
      <c r="D33" s="69">
        <f>養成施設データ!E182</f>
        <v>140</v>
      </c>
      <c r="E33" s="69">
        <f>養成施設データ!F182</f>
        <v>0</v>
      </c>
      <c r="F33" s="69">
        <f>養成施設データ!G182</f>
        <v>300</v>
      </c>
      <c r="G33" s="69">
        <f>養成施設データ!H182</f>
        <v>0</v>
      </c>
      <c r="H33" s="69">
        <f>養成施設データ!I182</f>
        <v>40</v>
      </c>
      <c r="I33" s="69">
        <f>養成施設データ!J182</f>
        <v>0</v>
      </c>
      <c r="J33" s="69">
        <f>養成施設データ!K182</f>
        <v>0</v>
      </c>
      <c r="K33" s="69">
        <f>養成施設データ!L182</f>
        <v>20</v>
      </c>
      <c r="L33" s="69">
        <f>養成施設データ!M182</f>
        <v>0</v>
      </c>
      <c r="M33" s="69">
        <f>養成施設データ!N182</f>
        <v>30</v>
      </c>
      <c r="N33" s="69">
        <f>養成施設データ!O182</f>
        <v>40</v>
      </c>
      <c r="O33" s="69">
        <f>養成施設データ!P182</f>
        <v>0</v>
      </c>
      <c r="P33" s="69">
        <f>養成施設データ!Q182</f>
        <v>0</v>
      </c>
      <c r="Q33" s="69">
        <f>養成施設データ!R182</f>
        <v>0</v>
      </c>
      <c r="R33" s="69">
        <f>養成施設データ!S182</f>
        <v>0</v>
      </c>
      <c r="S33" s="69">
        <f>養成施設データ!T182</f>
        <v>0</v>
      </c>
      <c r="T33" s="69">
        <f>養成施設データ!U182</f>
        <v>0</v>
      </c>
      <c r="U33" s="69">
        <f>養成施設データ!V182</f>
        <v>0</v>
      </c>
      <c r="V33" s="69">
        <v>0</v>
      </c>
      <c r="W33" s="69">
        <f>養成施設データ!X182</f>
        <v>0</v>
      </c>
      <c r="X33" s="69">
        <f>養成施設データ!Y182</f>
        <v>0</v>
      </c>
      <c r="Y33" s="68" t="s">
        <v>42</v>
      </c>
      <c r="Z33" s="153"/>
    </row>
    <row r="34" spans="1:26" ht="11.25" customHeight="1">
      <c r="A34" s="157"/>
      <c r="B34" s="68" t="s">
        <v>43</v>
      </c>
      <c r="C34" s="69">
        <f>養成施設データ!D198</f>
        <v>1485</v>
      </c>
      <c r="D34" s="69">
        <f>養成施設データ!E198</f>
        <v>320</v>
      </c>
      <c r="E34" s="69">
        <f>養成施設データ!F198</f>
        <v>0</v>
      </c>
      <c r="F34" s="69">
        <f>養成施設データ!G198</f>
        <v>555</v>
      </c>
      <c r="G34" s="69">
        <f>養成施設データ!H198</f>
        <v>0</v>
      </c>
      <c r="H34" s="69">
        <f>養成施設データ!I198</f>
        <v>0</v>
      </c>
      <c r="I34" s="69">
        <f>養成施設データ!J198</f>
        <v>0</v>
      </c>
      <c r="J34" s="69">
        <f>養成施設データ!K198</f>
        <v>70</v>
      </c>
      <c r="K34" s="69">
        <f>養成施設データ!L198</f>
        <v>320</v>
      </c>
      <c r="L34" s="69">
        <f>養成施設データ!M198</f>
        <v>0</v>
      </c>
      <c r="M34" s="69">
        <f>養成施設データ!N198</f>
        <v>0</v>
      </c>
      <c r="N34" s="69">
        <f>養成施設データ!O198</f>
        <v>0</v>
      </c>
      <c r="O34" s="69">
        <f>養成施設データ!P198</f>
        <v>0</v>
      </c>
      <c r="P34" s="69">
        <f>養成施設データ!Q198</f>
        <v>0</v>
      </c>
      <c r="Q34" s="69">
        <f>養成施設データ!R198</f>
        <v>0</v>
      </c>
      <c r="R34" s="69">
        <f>養成施設データ!S198</f>
        <v>0</v>
      </c>
      <c r="S34" s="69">
        <f>養成施設データ!T198</f>
        <v>220</v>
      </c>
      <c r="T34" s="69">
        <f>養成施設データ!U198</f>
        <v>0</v>
      </c>
      <c r="U34" s="69">
        <f>養成施設データ!V198</f>
        <v>0</v>
      </c>
      <c r="V34" s="69">
        <v>0</v>
      </c>
      <c r="W34" s="69">
        <f>養成施設データ!X198</f>
        <v>0</v>
      </c>
      <c r="X34" s="69">
        <f>養成施設データ!Y198</f>
        <v>0</v>
      </c>
      <c r="Y34" s="68" t="s">
        <v>43</v>
      </c>
      <c r="Z34" s="153"/>
    </row>
    <row r="35" spans="1:26" ht="11.25" customHeight="1">
      <c r="A35" s="157"/>
      <c r="B35" s="68" t="s">
        <v>44</v>
      </c>
      <c r="C35" s="69">
        <f>養成施設データ!D203</f>
        <v>200</v>
      </c>
      <c r="D35" s="69">
        <f>養成施設データ!E203</f>
        <v>70</v>
      </c>
      <c r="E35" s="69">
        <f>養成施設データ!F203</f>
        <v>0</v>
      </c>
      <c r="F35" s="69">
        <f>養成施設データ!G203</f>
        <v>70</v>
      </c>
      <c r="G35" s="69">
        <f>養成施設データ!H203</f>
        <v>0</v>
      </c>
      <c r="H35" s="69">
        <f>養成施設データ!I203</f>
        <v>40</v>
      </c>
      <c r="I35" s="69">
        <f>養成施設データ!J203</f>
        <v>0</v>
      </c>
      <c r="J35" s="69">
        <f>養成施設データ!K203</f>
        <v>0</v>
      </c>
      <c r="K35" s="69">
        <f>養成施設データ!L203</f>
        <v>0</v>
      </c>
      <c r="L35" s="69">
        <f>養成施設データ!M203</f>
        <v>0</v>
      </c>
      <c r="M35" s="69">
        <f>養成施設データ!N203</f>
        <v>0</v>
      </c>
      <c r="N35" s="69">
        <f>養成施設データ!O203</f>
        <v>0</v>
      </c>
      <c r="O35" s="69">
        <f>養成施設データ!P203</f>
        <v>0</v>
      </c>
      <c r="P35" s="69">
        <f>養成施設データ!Q203</f>
        <v>0</v>
      </c>
      <c r="Q35" s="69">
        <f>養成施設データ!R203</f>
        <v>0</v>
      </c>
      <c r="R35" s="69">
        <f>養成施設データ!S203</f>
        <v>0</v>
      </c>
      <c r="S35" s="69">
        <f>養成施設データ!T203</f>
        <v>20</v>
      </c>
      <c r="T35" s="69">
        <f>養成施設データ!U203</f>
        <v>0</v>
      </c>
      <c r="U35" s="69">
        <f>養成施設データ!V203</f>
        <v>0</v>
      </c>
      <c r="V35" s="69">
        <v>0</v>
      </c>
      <c r="W35" s="69">
        <f>養成施設データ!X203</f>
        <v>0</v>
      </c>
      <c r="X35" s="69">
        <f>養成施設データ!Y203</f>
        <v>0</v>
      </c>
      <c r="Y35" s="68" t="s">
        <v>44</v>
      </c>
      <c r="Z35" s="153"/>
    </row>
    <row r="36" spans="1:26" ht="11.25" customHeight="1">
      <c r="A36" s="157"/>
      <c r="B36" s="68" t="s">
        <v>21</v>
      </c>
      <c r="C36" s="69">
        <f t="shared" ref="C36:V36" si="4">SUM(C29:C35)</f>
        <v>3127</v>
      </c>
      <c r="D36" s="69">
        <f t="shared" si="4"/>
        <v>770</v>
      </c>
      <c r="E36" s="69">
        <f t="shared" si="4"/>
        <v>80</v>
      </c>
      <c r="F36" s="69">
        <f t="shared" si="4"/>
        <v>1085</v>
      </c>
      <c r="G36" s="69">
        <f t="shared" si="4"/>
        <v>0</v>
      </c>
      <c r="H36" s="69">
        <f t="shared" si="4"/>
        <v>120</v>
      </c>
      <c r="I36" s="69">
        <f t="shared" si="4"/>
        <v>20</v>
      </c>
      <c r="J36" s="69">
        <f t="shared" si="4"/>
        <v>70</v>
      </c>
      <c r="K36" s="69">
        <f t="shared" si="4"/>
        <v>420</v>
      </c>
      <c r="L36" s="69">
        <f t="shared" si="4"/>
        <v>0</v>
      </c>
      <c r="M36" s="69">
        <f t="shared" si="4"/>
        <v>30</v>
      </c>
      <c r="N36" s="69">
        <f t="shared" si="4"/>
        <v>40</v>
      </c>
      <c r="O36" s="69">
        <f t="shared" si="4"/>
        <v>0</v>
      </c>
      <c r="P36" s="69">
        <f t="shared" si="4"/>
        <v>0</v>
      </c>
      <c r="Q36" s="69">
        <f t="shared" si="4"/>
        <v>0</v>
      </c>
      <c r="R36" s="69">
        <f t="shared" si="4"/>
        <v>60</v>
      </c>
      <c r="S36" s="69">
        <f>SUM(S29:S35)</f>
        <v>432</v>
      </c>
      <c r="T36" s="69">
        <f>SUM(T29:T35)</f>
        <v>0</v>
      </c>
      <c r="U36" s="69">
        <f t="shared" si="4"/>
        <v>0</v>
      </c>
      <c r="V36" s="69">
        <f t="shared" si="4"/>
        <v>0</v>
      </c>
      <c r="W36" s="69">
        <f>SUM(W29:W35)</f>
        <v>0</v>
      </c>
      <c r="X36" s="69">
        <f>SUM(X29:X35)</f>
        <v>0</v>
      </c>
      <c r="Y36" s="68" t="s">
        <v>21</v>
      </c>
      <c r="Z36" s="153"/>
    </row>
    <row r="37" spans="1:26" ht="11.25" customHeight="1">
      <c r="A37" s="171" t="s">
        <v>382</v>
      </c>
      <c r="B37" s="71" t="s">
        <v>45</v>
      </c>
      <c r="C37" s="72">
        <f>養成施設データ!D209</f>
        <v>75</v>
      </c>
      <c r="D37" s="72">
        <f>養成施設データ!E209</f>
        <v>0</v>
      </c>
      <c r="E37" s="72">
        <f>養成施設データ!F209</f>
        <v>0</v>
      </c>
      <c r="F37" s="72">
        <f>養成施設データ!G209</f>
        <v>0</v>
      </c>
      <c r="G37" s="72">
        <f>養成施設データ!H209</f>
        <v>0</v>
      </c>
      <c r="H37" s="72">
        <f>養成施設データ!I209</f>
        <v>0</v>
      </c>
      <c r="I37" s="72">
        <f>養成施設データ!J209</f>
        <v>0</v>
      </c>
      <c r="J37" s="72">
        <f>養成施設データ!K209</f>
        <v>0</v>
      </c>
      <c r="K37" s="72">
        <f>養成施設データ!L209</f>
        <v>0</v>
      </c>
      <c r="L37" s="72">
        <f>養成施設データ!M209</f>
        <v>0</v>
      </c>
      <c r="M37" s="72">
        <f>養成施設データ!N209</f>
        <v>0</v>
      </c>
      <c r="N37" s="72">
        <f>養成施設データ!O209</f>
        <v>0</v>
      </c>
      <c r="O37" s="72">
        <f>養成施設データ!P209</f>
        <v>0</v>
      </c>
      <c r="P37" s="72">
        <f>養成施設データ!Q209</f>
        <v>0</v>
      </c>
      <c r="Q37" s="72">
        <f>養成施設データ!R209</f>
        <v>0</v>
      </c>
      <c r="R37" s="72">
        <f>養成施設データ!S209</f>
        <v>0</v>
      </c>
      <c r="S37" s="72">
        <f>養成施設データ!T209</f>
        <v>75</v>
      </c>
      <c r="T37" s="72">
        <f>養成施設データ!U209</f>
        <v>0</v>
      </c>
      <c r="U37" s="72">
        <f>養成施設データ!V209</f>
        <v>0</v>
      </c>
      <c r="V37" s="72">
        <f>養成施設データ!W209</f>
        <v>0</v>
      </c>
      <c r="W37" s="72">
        <v>0</v>
      </c>
      <c r="X37" s="72">
        <f>養成施設データ!X209</f>
        <v>0</v>
      </c>
      <c r="Y37" s="71" t="s">
        <v>45</v>
      </c>
      <c r="Z37" s="152" t="s">
        <v>382</v>
      </c>
    </row>
    <row r="38" spans="1:26" ht="11.25" customHeight="1">
      <c r="A38" s="157"/>
      <c r="B38" s="68" t="s">
        <v>46</v>
      </c>
      <c r="C38" s="69">
        <f>養成施設データ!D212</f>
        <v>390</v>
      </c>
      <c r="D38" s="69">
        <f>養成施設データ!E212</f>
        <v>120</v>
      </c>
      <c r="E38" s="69">
        <f>養成施設データ!F212</f>
        <v>0</v>
      </c>
      <c r="F38" s="69">
        <f>養成施設データ!G212</f>
        <v>150</v>
      </c>
      <c r="G38" s="69">
        <f>養成施設データ!H212</f>
        <v>0</v>
      </c>
      <c r="H38" s="69">
        <f>養成施設データ!I212</f>
        <v>0</v>
      </c>
      <c r="I38" s="69">
        <f>養成施設データ!J212</f>
        <v>40</v>
      </c>
      <c r="J38" s="69">
        <f>養成施設データ!K212</f>
        <v>0</v>
      </c>
      <c r="K38" s="69">
        <f>養成施設データ!L212</f>
        <v>0</v>
      </c>
      <c r="L38" s="69">
        <f>養成施設データ!M212</f>
        <v>0</v>
      </c>
      <c r="M38" s="69">
        <f>養成施設データ!N212</f>
        <v>0</v>
      </c>
      <c r="N38" s="69">
        <f>養成施設データ!O212</f>
        <v>0</v>
      </c>
      <c r="O38" s="69">
        <f>養成施設データ!P212</f>
        <v>0</v>
      </c>
      <c r="P38" s="69">
        <f>養成施設データ!Q212</f>
        <v>0</v>
      </c>
      <c r="Q38" s="69">
        <f>養成施設データ!R212</f>
        <v>0</v>
      </c>
      <c r="R38" s="69">
        <f>養成施設データ!S212</f>
        <v>0</v>
      </c>
      <c r="S38" s="69">
        <f>養成施設データ!T212</f>
        <v>80</v>
      </c>
      <c r="T38" s="69">
        <f>養成施設データ!U212</f>
        <v>0</v>
      </c>
      <c r="U38" s="69">
        <f>養成施設データ!V212</f>
        <v>0</v>
      </c>
      <c r="V38" s="69">
        <f>養成施設データ!W212</f>
        <v>0</v>
      </c>
      <c r="W38" s="69">
        <f>養成施設データ!X212</f>
        <v>0</v>
      </c>
      <c r="X38" s="69">
        <f>養成施設データ!Y212</f>
        <v>0</v>
      </c>
      <c r="Y38" s="68" t="s">
        <v>46</v>
      </c>
      <c r="Z38" s="153"/>
    </row>
    <row r="39" spans="1:26" ht="11.25" customHeight="1">
      <c r="A39" s="157"/>
      <c r="B39" s="68" t="s">
        <v>47</v>
      </c>
      <c r="C39" s="69">
        <f>養成施設データ!D224</f>
        <v>1310</v>
      </c>
      <c r="D39" s="69">
        <f>養成施設データ!E224</f>
        <v>380</v>
      </c>
      <c r="E39" s="69">
        <f>養成施設データ!F224</f>
        <v>0</v>
      </c>
      <c r="F39" s="69">
        <f>養成施設データ!G224</f>
        <v>560</v>
      </c>
      <c r="G39" s="69">
        <f>養成施設データ!H224</f>
        <v>40</v>
      </c>
      <c r="H39" s="69">
        <f>養成施設データ!I224</f>
        <v>0</v>
      </c>
      <c r="I39" s="69">
        <f>養成施設データ!J224</f>
        <v>0</v>
      </c>
      <c r="J39" s="69">
        <f>養成施設データ!K224</f>
        <v>0</v>
      </c>
      <c r="K39" s="69">
        <f>養成施設データ!L224</f>
        <v>0</v>
      </c>
      <c r="L39" s="69">
        <f>養成施設データ!M224</f>
        <v>0</v>
      </c>
      <c r="M39" s="69">
        <f>養成施設データ!N224</f>
        <v>0</v>
      </c>
      <c r="N39" s="69">
        <f>養成施設データ!O224</f>
        <v>0</v>
      </c>
      <c r="O39" s="69">
        <f>養成施設データ!P224</f>
        <v>0</v>
      </c>
      <c r="P39" s="69">
        <f>養成施設データ!Q224</f>
        <v>70</v>
      </c>
      <c r="Q39" s="69">
        <f>養成施設データ!R224</f>
        <v>0</v>
      </c>
      <c r="R39" s="69">
        <f>養成施設データ!S224</f>
        <v>0</v>
      </c>
      <c r="S39" s="69">
        <f>養成施設データ!T224</f>
        <v>110</v>
      </c>
      <c r="T39" s="69">
        <f>養成施設データ!U224</f>
        <v>0</v>
      </c>
      <c r="U39" s="69">
        <f>養成施設データ!V224</f>
        <v>100</v>
      </c>
      <c r="V39" s="69">
        <f>養成施設データ!W224</f>
        <v>50</v>
      </c>
      <c r="W39" s="69">
        <f>養成施設データ!X224</f>
        <v>0</v>
      </c>
      <c r="X39" s="69">
        <f>養成施設データ!Y224</f>
        <v>0</v>
      </c>
      <c r="Y39" s="68" t="s">
        <v>47</v>
      </c>
      <c r="Z39" s="153"/>
    </row>
    <row r="40" spans="1:26" ht="11.25" customHeight="1">
      <c r="A40" s="157"/>
      <c r="B40" s="68" t="s">
        <v>48</v>
      </c>
      <c r="C40" s="69">
        <f>養成施設データ!D231</f>
        <v>600</v>
      </c>
      <c r="D40" s="69">
        <f>養成施設データ!E231</f>
        <v>180</v>
      </c>
      <c r="E40" s="69">
        <f>養成施設データ!F231</f>
        <v>0</v>
      </c>
      <c r="F40" s="69">
        <f>養成施設データ!G231</f>
        <v>115</v>
      </c>
      <c r="G40" s="69">
        <f>養成施設データ!H231</f>
        <v>0</v>
      </c>
      <c r="H40" s="69">
        <f>養成施設データ!I231</f>
        <v>75</v>
      </c>
      <c r="I40" s="69">
        <f>養成施設データ!J231</f>
        <v>40</v>
      </c>
      <c r="J40" s="69">
        <f>養成施設データ!K231</f>
        <v>0</v>
      </c>
      <c r="K40" s="69">
        <f>養成施設データ!L231</f>
        <v>110</v>
      </c>
      <c r="L40" s="69">
        <f>養成施設データ!M231</f>
        <v>0</v>
      </c>
      <c r="M40" s="69">
        <f>養成施設データ!N231</f>
        <v>0</v>
      </c>
      <c r="N40" s="69">
        <f>養成施設データ!O231</f>
        <v>0</v>
      </c>
      <c r="O40" s="69">
        <f>養成施設データ!P231</f>
        <v>0</v>
      </c>
      <c r="P40" s="69">
        <f>養成施設データ!Q231</f>
        <v>0</v>
      </c>
      <c r="Q40" s="69">
        <f>養成施設データ!R231</f>
        <v>0</v>
      </c>
      <c r="R40" s="69">
        <f>養成施設データ!S231</f>
        <v>0</v>
      </c>
      <c r="S40" s="69">
        <f>養成施設データ!T231</f>
        <v>80</v>
      </c>
      <c r="T40" s="69">
        <f>養成施設データ!U231</f>
        <v>0</v>
      </c>
      <c r="U40" s="69">
        <f>養成施設データ!V231</f>
        <v>0</v>
      </c>
      <c r="V40" s="69">
        <f>養成施設データ!W231</f>
        <v>0</v>
      </c>
      <c r="W40" s="69">
        <f>養成施設データ!X231</f>
        <v>0</v>
      </c>
      <c r="X40" s="69">
        <f>養成施設データ!Y231</f>
        <v>0</v>
      </c>
      <c r="Y40" s="68" t="s">
        <v>48</v>
      </c>
      <c r="Z40" s="153"/>
    </row>
    <row r="41" spans="1:26" ht="11.25" customHeight="1">
      <c r="A41" s="157"/>
      <c r="B41" s="68" t="s">
        <v>49</v>
      </c>
      <c r="C41" s="69">
        <f>養成施設データ!D234</f>
        <v>60</v>
      </c>
      <c r="D41" s="69">
        <f>養成施設データ!E234</f>
        <v>0</v>
      </c>
      <c r="E41" s="69">
        <f>養成施設データ!F234</f>
        <v>0</v>
      </c>
      <c r="F41" s="69">
        <f>養成施設データ!G234</f>
        <v>0</v>
      </c>
      <c r="G41" s="69">
        <f>養成施設データ!H234</f>
        <v>0</v>
      </c>
      <c r="H41" s="69">
        <f>養成施設データ!I234</f>
        <v>0</v>
      </c>
      <c r="I41" s="69">
        <f>養成施設データ!J234</f>
        <v>0</v>
      </c>
      <c r="J41" s="69">
        <f>養成施設データ!K234</f>
        <v>0</v>
      </c>
      <c r="K41" s="69">
        <f>養成施設データ!L234</f>
        <v>0</v>
      </c>
      <c r="L41" s="69">
        <f>養成施設データ!M234</f>
        <v>0</v>
      </c>
      <c r="M41" s="69">
        <f>養成施設データ!N234</f>
        <v>0</v>
      </c>
      <c r="N41" s="69">
        <f>養成施設データ!O234</f>
        <v>0</v>
      </c>
      <c r="O41" s="69">
        <f>養成施設データ!P234</f>
        <v>0</v>
      </c>
      <c r="P41" s="69">
        <f>養成施設データ!Q234</f>
        <v>0</v>
      </c>
      <c r="Q41" s="69">
        <f>養成施設データ!R234</f>
        <v>0</v>
      </c>
      <c r="R41" s="69">
        <f>養成施設データ!S234</f>
        <v>0</v>
      </c>
      <c r="S41" s="69">
        <f>養成施設データ!T234</f>
        <v>20</v>
      </c>
      <c r="T41" s="69">
        <f>養成施設データ!U234</f>
        <v>0</v>
      </c>
      <c r="U41" s="69">
        <f>養成施設データ!V234</f>
        <v>0</v>
      </c>
      <c r="V41" s="69">
        <f>養成施設データ!W234</f>
        <v>0</v>
      </c>
      <c r="W41" s="69">
        <v>0</v>
      </c>
      <c r="X41" s="69">
        <f>養成施設データ!X234</f>
        <v>40</v>
      </c>
      <c r="Y41" s="68" t="s">
        <v>49</v>
      </c>
      <c r="Z41" s="153"/>
    </row>
    <row r="42" spans="1:26" ht="11.25" customHeight="1">
      <c r="A42" s="157"/>
      <c r="B42" s="68" t="s">
        <v>50</v>
      </c>
      <c r="C42" s="69">
        <f>養成施設データ!D236</f>
        <v>30</v>
      </c>
      <c r="D42" s="69">
        <f>養成施設データ!E236</f>
        <v>0</v>
      </c>
      <c r="E42" s="69">
        <f>養成施設データ!F236</f>
        <v>0</v>
      </c>
      <c r="F42" s="69">
        <f>養成施設データ!G236</f>
        <v>0</v>
      </c>
      <c r="G42" s="69">
        <f>養成施設データ!H236</f>
        <v>0</v>
      </c>
      <c r="H42" s="69">
        <f>養成施設データ!I236</f>
        <v>0</v>
      </c>
      <c r="I42" s="69">
        <f>養成施設データ!J236</f>
        <v>0</v>
      </c>
      <c r="J42" s="69">
        <f>養成施設データ!K236</f>
        <v>0</v>
      </c>
      <c r="K42" s="69">
        <f>養成施設データ!L236</f>
        <v>0</v>
      </c>
      <c r="L42" s="69">
        <f>養成施設データ!M236</f>
        <v>0</v>
      </c>
      <c r="M42" s="69">
        <f>養成施設データ!N236</f>
        <v>0</v>
      </c>
      <c r="N42" s="69">
        <f>養成施設データ!O236</f>
        <v>0</v>
      </c>
      <c r="O42" s="69">
        <f>養成施設データ!P236</f>
        <v>0</v>
      </c>
      <c r="P42" s="69">
        <f>養成施設データ!Q236</f>
        <v>0</v>
      </c>
      <c r="Q42" s="69">
        <f>養成施設データ!R236</f>
        <v>0</v>
      </c>
      <c r="R42" s="69">
        <f>養成施設データ!S236</f>
        <v>0</v>
      </c>
      <c r="S42" s="69">
        <f>養成施設データ!T236</f>
        <v>30</v>
      </c>
      <c r="T42" s="69">
        <f>養成施設データ!U236</f>
        <v>0</v>
      </c>
      <c r="U42" s="69">
        <f>養成施設データ!V236</f>
        <v>0</v>
      </c>
      <c r="V42" s="69">
        <f>養成施設データ!W236</f>
        <v>0</v>
      </c>
      <c r="W42" s="69">
        <f>養成施設データ!X236</f>
        <v>0</v>
      </c>
      <c r="X42" s="69">
        <f>養成施設データ!Y236</f>
        <v>0</v>
      </c>
      <c r="Y42" s="68" t="s">
        <v>50</v>
      </c>
      <c r="Z42" s="153"/>
    </row>
    <row r="43" spans="1:26" ht="11.25" customHeight="1">
      <c r="A43" s="157"/>
      <c r="B43" s="68" t="s">
        <v>51</v>
      </c>
      <c r="C43" s="69">
        <f>養成施設データ!D239</f>
        <v>50</v>
      </c>
      <c r="D43" s="69">
        <f>養成施設データ!E239</f>
        <v>0</v>
      </c>
      <c r="E43" s="69">
        <f>養成施設データ!F239</f>
        <v>0</v>
      </c>
      <c r="F43" s="69">
        <f>養成施設データ!G239</f>
        <v>0</v>
      </c>
      <c r="G43" s="69">
        <f>養成施設データ!H239</f>
        <v>0</v>
      </c>
      <c r="H43" s="69">
        <f>養成施設データ!I239</f>
        <v>0</v>
      </c>
      <c r="I43" s="69">
        <f>養成施設データ!J239</f>
        <v>0</v>
      </c>
      <c r="J43" s="69">
        <f>養成施設データ!K239</f>
        <v>0</v>
      </c>
      <c r="K43" s="69">
        <f>養成施設データ!L239</f>
        <v>0</v>
      </c>
      <c r="L43" s="69">
        <f>養成施設データ!M239</f>
        <v>0</v>
      </c>
      <c r="M43" s="69">
        <f>養成施設データ!N239</f>
        <v>0</v>
      </c>
      <c r="N43" s="69">
        <f>養成施設データ!O239</f>
        <v>0</v>
      </c>
      <c r="O43" s="69">
        <f>養成施設データ!P239</f>
        <v>0</v>
      </c>
      <c r="P43" s="69">
        <f>養成施設データ!Q239</f>
        <v>0</v>
      </c>
      <c r="Q43" s="69">
        <f>養成施設データ!R239</f>
        <v>0</v>
      </c>
      <c r="R43" s="69">
        <f>養成施設データ!S239</f>
        <v>0</v>
      </c>
      <c r="S43" s="69">
        <f>養成施設データ!T239</f>
        <v>50</v>
      </c>
      <c r="T43" s="69">
        <f>養成施設データ!U239</f>
        <v>0</v>
      </c>
      <c r="U43" s="69">
        <f>養成施設データ!V239</f>
        <v>0</v>
      </c>
      <c r="V43" s="69">
        <f>養成施設データ!W239</f>
        <v>0</v>
      </c>
      <c r="W43" s="69">
        <f>養成施設データ!X239</f>
        <v>0</v>
      </c>
      <c r="X43" s="69">
        <f>養成施設データ!Y239</f>
        <v>0</v>
      </c>
      <c r="Y43" s="68" t="s">
        <v>51</v>
      </c>
      <c r="Z43" s="153"/>
    </row>
    <row r="44" spans="1:26" ht="11.25" customHeight="1">
      <c r="A44" s="157"/>
      <c r="B44" s="68" t="s">
        <v>52</v>
      </c>
      <c r="C44" s="69">
        <f>養成施設データ!D241</f>
        <v>80</v>
      </c>
      <c r="D44" s="69">
        <f>養成施設データ!E241</f>
        <v>40</v>
      </c>
      <c r="E44" s="69">
        <f>養成施設データ!F241</f>
        <v>20</v>
      </c>
      <c r="F44" s="69">
        <f>養成施設データ!G241</f>
        <v>20</v>
      </c>
      <c r="G44" s="69">
        <f>養成施設データ!H241</f>
        <v>0</v>
      </c>
      <c r="H44" s="69">
        <f>養成施設データ!I241</f>
        <v>0</v>
      </c>
      <c r="I44" s="69">
        <f>養成施設データ!J241</f>
        <v>0</v>
      </c>
      <c r="J44" s="69">
        <f>養成施設データ!K241</f>
        <v>0</v>
      </c>
      <c r="K44" s="69">
        <f>養成施設データ!L241</f>
        <v>0</v>
      </c>
      <c r="L44" s="69">
        <f>養成施設データ!M241</f>
        <v>0</v>
      </c>
      <c r="M44" s="69">
        <f>養成施設データ!N241</f>
        <v>0</v>
      </c>
      <c r="N44" s="69">
        <f>養成施設データ!O241</f>
        <v>0</v>
      </c>
      <c r="O44" s="69">
        <f>養成施設データ!P241</f>
        <v>0</v>
      </c>
      <c r="P44" s="69">
        <f>養成施設データ!Q241</f>
        <v>0</v>
      </c>
      <c r="Q44" s="69">
        <f>養成施設データ!R241</f>
        <v>0</v>
      </c>
      <c r="R44" s="69">
        <f>養成施設データ!S241</f>
        <v>0</v>
      </c>
      <c r="S44" s="69">
        <f>養成施設データ!T241</f>
        <v>0</v>
      </c>
      <c r="T44" s="69">
        <f>養成施設データ!U241</f>
        <v>0</v>
      </c>
      <c r="U44" s="69">
        <f>養成施設データ!V241</f>
        <v>0</v>
      </c>
      <c r="V44" s="69">
        <f>養成施設データ!W241</f>
        <v>0</v>
      </c>
      <c r="W44" s="69">
        <f>養成施設データ!X241</f>
        <v>0</v>
      </c>
      <c r="X44" s="69">
        <f>養成施設データ!Y241</f>
        <v>0</v>
      </c>
      <c r="Y44" s="68" t="s">
        <v>52</v>
      </c>
      <c r="Z44" s="153"/>
    </row>
    <row r="45" spans="1:26" ht="11.25" customHeight="1">
      <c r="A45" s="157"/>
      <c r="B45" s="68" t="s">
        <v>53</v>
      </c>
      <c r="C45" s="69">
        <f>養成施設データ!D246</f>
        <v>225</v>
      </c>
      <c r="D45" s="69">
        <f>養成施設データ!E246</f>
        <v>70</v>
      </c>
      <c r="E45" s="69">
        <f>養成施設データ!F246</f>
        <v>0</v>
      </c>
      <c r="F45" s="69">
        <f>養成施設データ!G246</f>
        <v>70</v>
      </c>
      <c r="G45" s="69">
        <f>養成施設データ!H246</f>
        <v>0</v>
      </c>
      <c r="H45" s="69">
        <f>養成施設データ!I246</f>
        <v>0</v>
      </c>
      <c r="I45" s="69">
        <f>養成施設データ!J246</f>
        <v>0</v>
      </c>
      <c r="J45" s="69">
        <f>養成施設データ!K246</f>
        <v>0</v>
      </c>
      <c r="K45" s="69">
        <f>養成施設データ!L246</f>
        <v>0</v>
      </c>
      <c r="L45" s="69">
        <f>養成施設データ!M246</f>
        <v>0</v>
      </c>
      <c r="M45" s="69">
        <f>養成施設データ!N246</f>
        <v>0</v>
      </c>
      <c r="N45" s="69">
        <f>養成施設データ!O246</f>
        <v>0</v>
      </c>
      <c r="O45" s="69">
        <f>養成施設データ!P246</f>
        <v>0</v>
      </c>
      <c r="P45" s="69">
        <f>養成施設データ!Q246</f>
        <v>0</v>
      </c>
      <c r="Q45" s="69">
        <f>養成施設データ!R246</f>
        <v>0</v>
      </c>
      <c r="R45" s="69">
        <f>養成施設データ!S246</f>
        <v>0</v>
      </c>
      <c r="S45" s="69">
        <f>養成施設データ!T246</f>
        <v>85</v>
      </c>
      <c r="T45" s="69">
        <f>養成施設データ!U246</f>
        <v>0</v>
      </c>
      <c r="U45" s="69">
        <f>養成施設データ!V246</f>
        <v>0</v>
      </c>
      <c r="V45" s="69">
        <f>養成施設データ!W246</f>
        <v>0</v>
      </c>
      <c r="W45" s="69">
        <f>養成施設データ!X246</f>
        <v>0</v>
      </c>
      <c r="X45" s="69">
        <f>養成施設データ!Y246</f>
        <v>0</v>
      </c>
      <c r="Y45" s="68" t="s">
        <v>53</v>
      </c>
      <c r="Z45" s="153"/>
    </row>
    <row r="46" spans="1:26" ht="11.25" customHeight="1">
      <c r="A46" s="157"/>
      <c r="B46" s="68" t="s">
        <v>54</v>
      </c>
      <c r="C46" s="69">
        <f>養成施設データ!D252</f>
        <v>320</v>
      </c>
      <c r="D46" s="69">
        <f>養成施設データ!E252</f>
        <v>40</v>
      </c>
      <c r="E46" s="69">
        <f>養成施設データ!F252</f>
        <v>0</v>
      </c>
      <c r="F46" s="69">
        <f>養成施設データ!G252</f>
        <v>160</v>
      </c>
      <c r="G46" s="69">
        <f>養成施設データ!H252</f>
        <v>0</v>
      </c>
      <c r="H46" s="69">
        <f>養成施設データ!I252</f>
        <v>0</v>
      </c>
      <c r="I46" s="69">
        <f>養成施設データ!J252</f>
        <v>0</v>
      </c>
      <c r="J46" s="69">
        <f>養成施設データ!K252</f>
        <v>0</v>
      </c>
      <c r="K46" s="69">
        <f>養成施設データ!L252</f>
        <v>0</v>
      </c>
      <c r="L46" s="69">
        <f>養成施設データ!M252</f>
        <v>0</v>
      </c>
      <c r="M46" s="69">
        <f>養成施設データ!N252</f>
        <v>0</v>
      </c>
      <c r="N46" s="69">
        <f>養成施設データ!O252</f>
        <v>0</v>
      </c>
      <c r="O46" s="69">
        <f>養成施設データ!P252</f>
        <v>0</v>
      </c>
      <c r="P46" s="69">
        <f>養成施設データ!Q252</f>
        <v>0</v>
      </c>
      <c r="Q46" s="69">
        <f>養成施設データ!R252</f>
        <v>0</v>
      </c>
      <c r="R46" s="69">
        <f>養成施設データ!S252</f>
        <v>0</v>
      </c>
      <c r="S46" s="69">
        <f>養成施設データ!T252</f>
        <v>110</v>
      </c>
      <c r="T46" s="69">
        <f>養成施設データ!U252</f>
        <v>0</v>
      </c>
      <c r="U46" s="69">
        <f>養成施設データ!V252</f>
        <v>10</v>
      </c>
      <c r="V46" s="69">
        <f>養成施設データ!W252</f>
        <v>0</v>
      </c>
      <c r="W46" s="69">
        <f>養成施設データ!X252</f>
        <v>0</v>
      </c>
      <c r="X46" s="69">
        <f>養成施設データ!Y252</f>
        <v>0</v>
      </c>
      <c r="Y46" s="68" t="s">
        <v>54</v>
      </c>
      <c r="Z46" s="153"/>
    </row>
    <row r="47" spans="1:26" ht="11.25" customHeight="1">
      <c r="A47" s="157"/>
      <c r="B47" s="68" t="s">
        <v>55</v>
      </c>
      <c r="C47" s="69">
        <f>養成施設データ!D258</f>
        <v>263</v>
      </c>
      <c r="D47" s="69">
        <f>養成施設データ!E258</f>
        <v>40</v>
      </c>
      <c r="E47" s="69">
        <f>養成施設データ!F258</f>
        <v>0</v>
      </c>
      <c r="F47" s="69">
        <f>養成施設データ!G258</f>
        <v>40</v>
      </c>
      <c r="G47" s="69">
        <f>養成施設データ!H258</f>
        <v>0</v>
      </c>
      <c r="H47" s="69">
        <f>養成施設データ!I258</f>
        <v>0</v>
      </c>
      <c r="I47" s="69">
        <f>養成施設データ!J258</f>
        <v>0</v>
      </c>
      <c r="J47" s="69">
        <f>養成施設データ!K258</f>
        <v>0</v>
      </c>
      <c r="K47" s="69">
        <f>養成施設データ!L258</f>
        <v>0</v>
      </c>
      <c r="L47" s="69">
        <f>養成施設データ!M258</f>
        <v>0</v>
      </c>
      <c r="M47" s="69">
        <f>養成施設データ!N258</f>
        <v>0</v>
      </c>
      <c r="N47" s="69">
        <f>養成施設データ!O258</f>
        <v>0</v>
      </c>
      <c r="O47" s="69">
        <f>養成施設データ!P258</f>
        <v>0</v>
      </c>
      <c r="P47" s="69">
        <f>養成施設データ!Q258</f>
        <v>0</v>
      </c>
      <c r="Q47" s="69">
        <f>養成施設データ!R258</f>
        <v>0</v>
      </c>
      <c r="R47" s="69">
        <f>養成施設データ!S258</f>
        <v>0</v>
      </c>
      <c r="S47" s="69">
        <f>養成施設データ!T258</f>
        <v>183</v>
      </c>
      <c r="T47" s="69">
        <f>養成施設データ!U258</f>
        <v>0</v>
      </c>
      <c r="U47" s="69">
        <f>養成施設データ!V258</f>
        <v>0</v>
      </c>
      <c r="V47" s="69">
        <f>養成施設データ!W258</f>
        <v>0</v>
      </c>
      <c r="W47" s="69">
        <f>養成施設データ!X258</f>
        <v>0</v>
      </c>
      <c r="X47" s="69">
        <f>養成施設データ!Y258</f>
        <v>0</v>
      </c>
      <c r="Y47" s="68" t="s">
        <v>55</v>
      </c>
      <c r="Z47" s="153"/>
    </row>
    <row r="48" spans="1:26" ht="11.25" customHeight="1">
      <c r="A48" s="157"/>
      <c r="B48" s="68" t="s">
        <v>56</v>
      </c>
      <c r="C48" s="69">
        <f>養成施設データ!D262</f>
        <v>100</v>
      </c>
      <c r="D48" s="69">
        <f>養成施設データ!E262</f>
        <v>0</v>
      </c>
      <c r="E48" s="69">
        <f>養成施設データ!F262</f>
        <v>0</v>
      </c>
      <c r="F48" s="69">
        <f>養成施設データ!G262</f>
        <v>30</v>
      </c>
      <c r="G48" s="69">
        <f>養成施設データ!H262</f>
        <v>0</v>
      </c>
      <c r="H48" s="69">
        <f>養成施設データ!I262</f>
        <v>0</v>
      </c>
      <c r="I48" s="69">
        <f>養成施設データ!J262</f>
        <v>0</v>
      </c>
      <c r="J48" s="69">
        <f>養成施設データ!K262</f>
        <v>0</v>
      </c>
      <c r="K48" s="69">
        <f>養成施設データ!L262</f>
        <v>0</v>
      </c>
      <c r="L48" s="69">
        <f>養成施設データ!M262</f>
        <v>0</v>
      </c>
      <c r="M48" s="69">
        <f>養成施設データ!N262</f>
        <v>0</v>
      </c>
      <c r="N48" s="69">
        <f>養成施設データ!O262</f>
        <v>0</v>
      </c>
      <c r="O48" s="69">
        <f>養成施設データ!P262</f>
        <v>0</v>
      </c>
      <c r="P48" s="69">
        <f>養成施設データ!Q262</f>
        <v>0</v>
      </c>
      <c r="Q48" s="69">
        <f>養成施設データ!R262</f>
        <v>0</v>
      </c>
      <c r="R48" s="69">
        <f>養成施設データ!S262</f>
        <v>0</v>
      </c>
      <c r="S48" s="69">
        <f>養成施設データ!T262</f>
        <v>70</v>
      </c>
      <c r="T48" s="69">
        <f>養成施設データ!U262</f>
        <v>0</v>
      </c>
      <c r="U48" s="69">
        <f>養成施設データ!V262</f>
        <v>0</v>
      </c>
      <c r="V48" s="69">
        <f>養成施設データ!W262</f>
        <v>0</v>
      </c>
      <c r="W48" s="69">
        <f>養成施設データ!X262</f>
        <v>0</v>
      </c>
      <c r="X48" s="69">
        <f>養成施設データ!Y262</f>
        <v>0</v>
      </c>
      <c r="Y48" s="68" t="s">
        <v>56</v>
      </c>
      <c r="Z48" s="153"/>
    </row>
    <row r="49" spans="1:26" ht="11.25" customHeight="1">
      <c r="A49" s="157"/>
      <c r="B49" s="68" t="s">
        <v>57</v>
      </c>
      <c r="C49" s="69">
        <f>養成施設データ!D266</f>
        <v>192</v>
      </c>
      <c r="D49" s="69">
        <f>養成施設データ!E266</f>
        <v>0</v>
      </c>
      <c r="E49" s="69">
        <f>養成施設データ!F266</f>
        <v>0</v>
      </c>
      <c r="F49" s="69">
        <f>養成施設データ!G266</f>
        <v>40</v>
      </c>
      <c r="G49" s="69">
        <f>養成施設データ!H266</f>
        <v>0</v>
      </c>
      <c r="H49" s="69">
        <f>養成施設データ!I266</f>
        <v>20</v>
      </c>
      <c r="I49" s="69">
        <f>養成施設データ!J266</f>
        <v>20</v>
      </c>
      <c r="J49" s="69">
        <f>養成施設データ!K266</f>
        <v>0</v>
      </c>
      <c r="K49" s="69">
        <f>養成施設データ!L266</f>
        <v>0</v>
      </c>
      <c r="L49" s="69">
        <f>養成施設データ!M266</f>
        <v>0</v>
      </c>
      <c r="M49" s="69">
        <f>養成施設データ!N266</f>
        <v>0</v>
      </c>
      <c r="N49" s="69">
        <f>養成施設データ!O266</f>
        <v>0</v>
      </c>
      <c r="O49" s="69">
        <f>養成施設データ!P266</f>
        <v>0</v>
      </c>
      <c r="P49" s="69">
        <f>養成施設データ!Q266</f>
        <v>0</v>
      </c>
      <c r="Q49" s="69">
        <f>養成施設データ!R266</f>
        <v>0</v>
      </c>
      <c r="R49" s="69">
        <f>養成施設データ!S266</f>
        <v>0</v>
      </c>
      <c r="S49" s="69">
        <f>養成施設データ!T266</f>
        <v>112</v>
      </c>
      <c r="T49" s="69">
        <f>養成施設データ!U266</f>
        <v>0</v>
      </c>
      <c r="U49" s="69">
        <f>養成施設データ!V266</f>
        <v>0</v>
      </c>
      <c r="V49" s="69">
        <f>養成施設データ!W266</f>
        <v>0</v>
      </c>
      <c r="W49" s="69">
        <f>養成施設データ!X266</f>
        <v>0</v>
      </c>
      <c r="X49" s="69">
        <f>養成施設データ!Y266</f>
        <v>0</v>
      </c>
      <c r="Y49" s="68" t="s">
        <v>57</v>
      </c>
      <c r="Z49" s="153"/>
    </row>
    <row r="50" spans="1:26" ht="11.25" customHeight="1">
      <c r="A50" s="157"/>
      <c r="B50" s="68" t="s">
        <v>58</v>
      </c>
      <c r="C50" s="69">
        <f>養成施設データ!D272</f>
        <v>332</v>
      </c>
      <c r="D50" s="69">
        <f>養成施設データ!E272</f>
        <v>76</v>
      </c>
      <c r="E50" s="69">
        <f>養成施設データ!F272</f>
        <v>0</v>
      </c>
      <c r="F50" s="69">
        <f>養成施設データ!G272</f>
        <v>60</v>
      </c>
      <c r="G50" s="69">
        <f>養成施設データ!H272</f>
        <v>0</v>
      </c>
      <c r="H50" s="69">
        <f>養成施設データ!I272</f>
        <v>0</v>
      </c>
      <c r="I50" s="69">
        <f>養成施設データ!J272</f>
        <v>20</v>
      </c>
      <c r="J50" s="69">
        <f>養成施設データ!K272</f>
        <v>0</v>
      </c>
      <c r="K50" s="69">
        <f>養成施設データ!L272</f>
        <v>36</v>
      </c>
      <c r="L50" s="69">
        <f>養成施設データ!M272</f>
        <v>0</v>
      </c>
      <c r="M50" s="69">
        <f>養成施設データ!N272</f>
        <v>0</v>
      </c>
      <c r="N50" s="69">
        <f>養成施設データ!O272</f>
        <v>0</v>
      </c>
      <c r="O50" s="69">
        <f>養成施設データ!P272</f>
        <v>0</v>
      </c>
      <c r="P50" s="69">
        <f>養成施設データ!Q272</f>
        <v>0</v>
      </c>
      <c r="Q50" s="69">
        <f>養成施設データ!R272</f>
        <v>0</v>
      </c>
      <c r="R50" s="69">
        <f>養成施設データ!S272</f>
        <v>0</v>
      </c>
      <c r="S50" s="69">
        <f>養成施設データ!T272</f>
        <v>120</v>
      </c>
      <c r="T50" s="69">
        <f>養成施設データ!U272</f>
        <v>0</v>
      </c>
      <c r="U50" s="69">
        <f>養成施設データ!V272</f>
        <v>20</v>
      </c>
      <c r="V50" s="69">
        <f>養成施設データ!W272</f>
        <v>0</v>
      </c>
      <c r="W50" s="69">
        <f>養成施設データ!X272</f>
        <v>0</v>
      </c>
      <c r="X50" s="69">
        <f>養成施設データ!Y272</f>
        <v>0</v>
      </c>
      <c r="Y50" s="68" t="s">
        <v>58</v>
      </c>
      <c r="Z50" s="153"/>
    </row>
    <row r="51" spans="1:26" ht="11.25" customHeight="1">
      <c r="A51" s="157"/>
      <c r="B51" s="68" t="s">
        <v>59</v>
      </c>
      <c r="C51" s="69">
        <f>養成施設データ!D275</f>
        <v>150</v>
      </c>
      <c r="D51" s="69">
        <f>養成施設データ!E275</f>
        <v>105</v>
      </c>
      <c r="E51" s="69">
        <f>養成施設データ!F275</f>
        <v>0</v>
      </c>
      <c r="F51" s="69">
        <f>養成施設データ!G275</f>
        <v>40</v>
      </c>
      <c r="G51" s="69">
        <f>養成施設データ!H275</f>
        <v>0</v>
      </c>
      <c r="H51" s="69">
        <f>養成施設データ!I275</f>
        <v>5</v>
      </c>
      <c r="I51" s="69">
        <f>養成施設データ!J275</f>
        <v>0</v>
      </c>
      <c r="J51" s="69">
        <f>養成施設データ!K275</f>
        <v>0</v>
      </c>
      <c r="K51" s="69">
        <f>養成施設データ!L275</f>
        <v>0</v>
      </c>
      <c r="L51" s="69">
        <f>養成施設データ!M275</f>
        <v>0</v>
      </c>
      <c r="M51" s="69">
        <f>養成施設データ!N275</f>
        <v>0</v>
      </c>
      <c r="N51" s="69">
        <f>養成施設データ!O275</f>
        <v>0</v>
      </c>
      <c r="O51" s="69">
        <f>養成施設データ!P275</f>
        <v>0</v>
      </c>
      <c r="P51" s="69">
        <f>養成施設データ!Q275</f>
        <v>0</v>
      </c>
      <c r="Q51" s="69">
        <f>養成施設データ!R275</f>
        <v>0</v>
      </c>
      <c r="R51" s="69">
        <f>養成施設データ!S275</f>
        <v>0</v>
      </c>
      <c r="S51" s="69">
        <f>養成施設データ!T275</f>
        <v>0</v>
      </c>
      <c r="T51" s="69">
        <f>養成施設データ!U275</f>
        <v>0</v>
      </c>
      <c r="U51" s="69">
        <f>養成施設データ!V275</f>
        <v>0</v>
      </c>
      <c r="V51" s="69">
        <f>養成施設データ!W275</f>
        <v>0</v>
      </c>
      <c r="W51" s="69">
        <f>養成施設データ!X275</f>
        <v>0</v>
      </c>
      <c r="X51" s="69">
        <f>養成施設データ!Y275</f>
        <v>0</v>
      </c>
      <c r="Y51" s="68" t="s">
        <v>59</v>
      </c>
      <c r="Z51" s="153"/>
    </row>
    <row r="52" spans="1:26" ht="11.25" customHeight="1">
      <c r="A52" s="172"/>
      <c r="B52" s="73" t="s">
        <v>21</v>
      </c>
      <c r="C52" s="74">
        <f t="shared" ref="C52:U52" si="5">SUM(C37:C51)</f>
        <v>4177</v>
      </c>
      <c r="D52" s="74">
        <f t="shared" si="5"/>
        <v>1051</v>
      </c>
      <c r="E52" s="74">
        <f t="shared" si="5"/>
        <v>20</v>
      </c>
      <c r="F52" s="74">
        <f t="shared" si="5"/>
        <v>1285</v>
      </c>
      <c r="G52" s="74">
        <f t="shared" si="5"/>
        <v>40</v>
      </c>
      <c r="H52" s="74">
        <f t="shared" si="5"/>
        <v>100</v>
      </c>
      <c r="I52" s="74">
        <f t="shared" si="5"/>
        <v>120</v>
      </c>
      <c r="J52" s="74">
        <f t="shared" si="5"/>
        <v>0</v>
      </c>
      <c r="K52" s="74">
        <f t="shared" si="5"/>
        <v>146</v>
      </c>
      <c r="L52" s="74">
        <f t="shared" si="5"/>
        <v>0</v>
      </c>
      <c r="M52" s="74">
        <f t="shared" si="5"/>
        <v>0</v>
      </c>
      <c r="N52" s="74">
        <f t="shared" si="5"/>
        <v>0</v>
      </c>
      <c r="O52" s="74">
        <f t="shared" si="5"/>
        <v>0</v>
      </c>
      <c r="P52" s="74">
        <f t="shared" si="5"/>
        <v>70</v>
      </c>
      <c r="Q52" s="74">
        <f t="shared" si="5"/>
        <v>0</v>
      </c>
      <c r="R52" s="74">
        <f t="shared" si="5"/>
        <v>0</v>
      </c>
      <c r="S52" s="74">
        <f>SUM(S37:S51)</f>
        <v>1125</v>
      </c>
      <c r="T52" s="74">
        <f>SUM(T37:T51)</f>
        <v>0</v>
      </c>
      <c r="U52" s="74">
        <f t="shared" si="5"/>
        <v>130</v>
      </c>
      <c r="V52" s="74">
        <f t="shared" ref="V52" si="6">SUM(V37:V51)</f>
        <v>50</v>
      </c>
      <c r="W52" s="74">
        <f t="shared" ref="W52" si="7">SUM(W37:W51)</f>
        <v>0</v>
      </c>
      <c r="X52" s="74">
        <f>SUM(X37:X51)</f>
        <v>40</v>
      </c>
      <c r="Y52" s="73" t="s">
        <v>21</v>
      </c>
      <c r="Z52" s="154"/>
    </row>
    <row r="53" spans="1:26" ht="11.25" customHeight="1">
      <c r="A53" s="157" t="s">
        <v>369</v>
      </c>
      <c r="B53" s="68" t="s">
        <v>60</v>
      </c>
      <c r="C53" s="69">
        <f>養成施設データ!D292</f>
        <v>1310</v>
      </c>
      <c r="D53" s="69">
        <f>養成施設データ!E292</f>
        <v>160</v>
      </c>
      <c r="E53" s="69">
        <f>養成施設データ!F292</f>
        <v>120</v>
      </c>
      <c r="F53" s="69">
        <f>養成施設データ!G292</f>
        <v>340</v>
      </c>
      <c r="G53" s="69">
        <f>養成施設データ!H292</f>
        <v>0</v>
      </c>
      <c r="H53" s="69">
        <f>養成施設データ!I292</f>
        <v>40</v>
      </c>
      <c r="I53" s="69">
        <f>養成施設データ!J292</f>
        <v>0</v>
      </c>
      <c r="J53" s="69">
        <f>養成施設データ!K292</f>
        <v>0</v>
      </c>
      <c r="K53" s="69">
        <f>養成施設データ!L292</f>
        <v>0</v>
      </c>
      <c r="L53" s="69">
        <f>養成施設データ!M292</f>
        <v>40</v>
      </c>
      <c r="M53" s="69">
        <f>養成施設データ!N292</f>
        <v>40</v>
      </c>
      <c r="N53" s="69">
        <f>養成施設データ!O292</f>
        <v>0</v>
      </c>
      <c r="O53" s="69">
        <f>養成施設データ!P292</f>
        <v>0</v>
      </c>
      <c r="P53" s="69">
        <f>養成施設データ!Q292</f>
        <v>0</v>
      </c>
      <c r="Q53" s="69">
        <f>養成施設データ!R292</f>
        <v>0</v>
      </c>
      <c r="R53" s="69">
        <f>養成施設データ!S292</f>
        <v>0</v>
      </c>
      <c r="S53" s="69">
        <f>養成施設データ!T292</f>
        <v>550</v>
      </c>
      <c r="T53" s="69">
        <f>養成施設データ!U292</f>
        <v>0</v>
      </c>
      <c r="U53" s="69">
        <f>養成施設データ!V292</f>
        <v>20</v>
      </c>
      <c r="V53" s="69">
        <v>0</v>
      </c>
      <c r="W53" s="69">
        <f>養成施設データ!X292</f>
        <v>0</v>
      </c>
      <c r="X53" s="69">
        <f>養成施設データ!Y292</f>
        <v>0</v>
      </c>
      <c r="Y53" s="68" t="s">
        <v>60</v>
      </c>
      <c r="Z53" s="153" t="s">
        <v>369</v>
      </c>
    </row>
    <row r="54" spans="1:26" ht="11.25" customHeight="1">
      <c r="A54" s="157"/>
      <c r="B54" s="68" t="s">
        <v>61</v>
      </c>
      <c r="C54" s="69">
        <f>養成施設データ!D297</f>
        <v>240</v>
      </c>
      <c r="D54" s="69">
        <f>養成施設データ!E297</f>
        <v>40</v>
      </c>
      <c r="E54" s="69">
        <f>養成施設データ!F297</f>
        <v>40</v>
      </c>
      <c r="F54" s="69">
        <f>養成施設データ!G297</f>
        <v>0</v>
      </c>
      <c r="G54" s="69">
        <f>養成施設データ!H297</f>
        <v>0</v>
      </c>
      <c r="H54" s="69">
        <f>養成施設データ!I297</f>
        <v>0</v>
      </c>
      <c r="I54" s="69">
        <f>養成施設データ!J297</f>
        <v>0</v>
      </c>
      <c r="J54" s="69">
        <f>養成施設データ!K297</f>
        <v>0</v>
      </c>
      <c r="K54" s="69">
        <f>養成施設データ!L297</f>
        <v>0</v>
      </c>
      <c r="L54" s="69">
        <f>養成施設データ!M297</f>
        <v>0</v>
      </c>
      <c r="M54" s="69">
        <f>養成施設データ!N297</f>
        <v>0</v>
      </c>
      <c r="N54" s="69">
        <f>養成施設データ!O297</f>
        <v>0</v>
      </c>
      <c r="O54" s="69">
        <f>養成施設データ!P297</f>
        <v>0</v>
      </c>
      <c r="P54" s="69">
        <f>養成施設データ!Q297</f>
        <v>0</v>
      </c>
      <c r="Q54" s="69">
        <f>養成施設データ!R297</f>
        <v>0</v>
      </c>
      <c r="R54" s="69">
        <f>養成施設データ!S297</f>
        <v>0</v>
      </c>
      <c r="S54" s="69">
        <f>養成施設データ!T297</f>
        <v>160</v>
      </c>
      <c r="T54" s="69">
        <f>養成施設データ!U297</f>
        <v>0</v>
      </c>
      <c r="U54" s="69">
        <f>養成施設データ!V297</f>
        <v>0</v>
      </c>
      <c r="V54" s="69">
        <v>0</v>
      </c>
      <c r="W54" s="69">
        <f>養成施設データ!X297</f>
        <v>0</v>
      </c>
      <c r="X54" s="69">
        <f>養成施設データ!Y297</f>
        <v>0</v>
      </c>
      <c r="Y54" s="68" t="s">
        <v>61</v>
      </c>
      <c r="Z54" s="153"/>
    </row>
    <row r="55" spans="1:26" ht="11.25" customHeight="1">
      <c r="A55" s="157"/>
      <c r="B55" s="68" t="s">
        <v>62</v>
      </c>
      <c r="C55" s="69">
        <f>養成施設データ!D302</f>
        <v>180</v>
      </c>
      <c r="D55" s="69">
        <f>養成施設データ!E302</f>
        <v>0</v>
      </c>
      <c r="E55" s="69">
        <f>養成施設データ!F302</f>
        <v>0</v>
      </c>
      <c r="F55" s="69">
        <f>養成施設データ!G302</f>
        <v>30</v>
      </c>
      <c r="G55" s="69">
        <f>養成施設データ!H302</f>
        <v>0</v>
      </c>
      <c r="H55" s="69">
        <f>養成施設データ!I302</f>
        <v>0</v>
      </c>
      <c r="I55" s="69">
        <f>養成施設データ!J302</f>
        <v>0</v>
      </c>
      <c r="J55" s="69">
        <f>養成施設データ!K302</f>
        <v>0</v>
      </c>
      <c r="K55" s="69">
        <f>養成施設データ!L302</f>
        <v>0</v>
      </c>
      <c r="L55" s="69">
        <f>養成施設データ!M302</f>
        <v>0</v>
      </c>
      <c r="M55" s="69">
        <f>養成施設データ!N302</f>
        <v>0</v>
      </c>
      <c r="N55" s="69">
        <f>養成施設データ!O302</f>
        <v>0</v>
      </c>
      <c r="O55" s="69">
        <f>養成施設データ!P302</f>
        <v>0</v>
      </c>
      <c r="P55" s="69">
        <f>養成施設データ!Q302</f>
        <v>0</v>
      </c>
      <c r="Q55" s="69">
        <f>養成施設データ!R302</f>
        <v>0</v>
      </c>
      <c r="R55" s="69">
        <f>養成施設データ!S302</f>
        <v>0</v>
      </c>
      <c r="S55" s="69">
        <f>養成施設データ!T302</f>
        <v>150</v>
      </c>
      <c r="T55" s="69">
        <f>養成施設データ!U302</f>
        <v>0</v>
      </c>
      <c r="U55" s="69">
        <f>養成施設データ!V302</f>
        <v>0</v>
      </c>
      <c r="V55" s="69">
        <v>0</v>
      </c>
      <c r="W55" s="69">
        <f>養成施設データ!X302</f>
        <v>0</v>
      </c>
      <c r="X55" s="69">
        <f>養成施設データ!Y302</f>
        <v>0</v>
      </c>
      <c r="Y55" s="68" t="s">
        <v>62</v>
      </c>
      <c r="Z55" s="153"/>
    </row>
    <row r="56" spans="1:26" ht="11.25" customHeight="1">
      <c r="A56" s="157"/>
      <c r="B56" s="68" t="s">
        <v>63</v>
      </c>
      <c r="C56" s="69">
        <f>養成施設データ!D308</f>
        <v>310</v>
      </c>
      <c r="D56" s="69">
        <f>養成施設データ!E308</f>
        <v>80</v>
      </c>
      <c r="E56" s="69">
        <f>養成施設データ!F308</f>
        <v>0</v>
      </c>
      <c r="F56" s="69">
        <f>養成施設データ!G308</f>
        <v>0</v>
      </c>
      <c r="G56" s="69">
        <f>養成施設データ!H308</f>
        <v>0</v>
      </c>
      <c r="H56" s="69">
        <f>養成施設データ!I308</f>
        <v>0</v>
      </c>
      <c r="I56" s="69">
        <f>養成施設データ!J308</f>
        <v>0</v>
      </c>
      <c r="J56" s="69">
        <f>養成施設データ!K308</f>
        <v>0</v>
      </c>
      <c r="K56" s="69">
        <f>養成施設データ!L308</f>
        <v>0</v>
      </c>
      <c r="L56" s="69">
        <f>養成施設データ!M308</f>
        <v>80</v>
      </c>
      <c r="M56" s="69">
        <f>養成施設データ!N308</f>
        <v>0</v>
      </c>
      <c r="N56" s="69">
        <f>養成施設データ!O308</f>
        <v>0</v>
      </c>
      <c r="O56" s="69">
        <f>養成施設データ!P308</f>
        <v>0</v>
      </c>
      <c r="P56" s="69">
        <f>養成施設データ!Q308</f>
        <v>0</v>
      </c>
      <c r="Q56" s="69">
        <f>養成施設データ!R308</f>
        <v>0</v>
      </c>
      <c r="R56" s="69">
        <f>養成施設データ!S308</f>
        <v>0</v>
      </c>
      <c r="S56" s="69">
        <f>養成施設データ!T308</f>
        <v>150</v>
      </c>
      <c r="T56" s="69">
        <f>養成施設データ!U308</f>
        <v>0</v>
      </c>
      <c r="U56" s="69">
        <f>養成施設データ!V308</f>
        <v>0</v>
      </c>
      <c r="V56" s="69">
        <v>0</v>
      </c>
      <c r="W56" s="69">
        <f>養成施設データ!X308</f>
        <v>0</v>
      </c>
      <c r="X56" s="69">
        <f>養成施設データ!Y308</f>
        <v>0</v>
      </c>
      <c r="Y56" s="68" t="s">
        <v>63</v>
      </c>
      <c r="Z56" s="153"/>
    </row>
    <row r="57" spans="1:26" ht="11.25" customHeight="1">
      <c r="A57" s="157"/>
      <c r="B57" s="68" t="s">
        <v>64</v>
      </c>
      <c r="C57" s="69">
        <f>養成施設データ!D316</f>
        <v>356</v>
      </c>
      <c r="D57" s="69">
        <f>養成施設データ!E316</f>
        <v>45</v>
      </c>
      <c r="E57" s="69">
        <f>養成施設データ!F316</f>
        <v>0</v>
      </c>
      <c r="F57" s="69">
        <f>養成施設データ!G316</f>
        <v>15</v>
      </c>
      <c r="G57" s="69">
        <f>養成施設データ!H316</f>
        <v>0</v>
      </c>
      <c r="H57" s="69">
        <f>養成施設データ!I316</f>
        <v>20</v>
      </c>
      <c r="I57" s="69">
        <f>養成施設データ!J316</f>
        <v>20</v>
      </c>
      <c r="J57" s="69">
        <f>養成施設データ!K316</f>
        <v>0</v>
      </c>
      <c r="K57" s="69">
        <f>養成施設データ!L316</f>
        <v>0</v>
      </c>
      <c r="L57" s="69">
        <f>養成施設データ!M316</f>
        <v>0</v>
      </c>
      <c r="M57" s="69">
        <f>養成施設データ!N316</f>
        <v>0</v>
      </c>
      <c r="N57" s="69">
        <f>養成施設データ!O316</f>
        <v>0</v>
      </c>
      <c r="O57" s="69">
        <f>養成施設データ!P316</f>
        <v>0</v>
      </c>
      <c r="P57" s="69">
        <f>養成施設データ!Q316</f>
        <v>0</v>
      </c>
      <c r="Q57" s="69">
        <f>養成施設データ!R316</f>
        <v>0</v>
      </c>
      <c r="R57" s="69">
        <f>養成施設データ!S316</f>
        <v>0</v>
      </c>
      <c r="S57" s="69">
        <f>養成施設データ!T316</f>
        <v>256</v>
      </c>
      <c r="T57" s="69">
        <f>養成施設データ!U316</f>
        <v>0</v>
      </c>
      <c r="U57" s="69">
        <f>養成施設データ!V316</f>
        <v>0</v>
      </c>
      <c r="V57" s="69">
        <v>0</v>
      </c>
      <c r="W57" s="69">
        <f>養成施設データ!X316</f>
        <v>0</v>
      </c>
      <c r="X57" s="69">
        <f>養成施設データ!Y316</f>
        <v>0</v>
      </c>
      <c r="Y57" s="68" t="s">
        <v>64</v>
      </c>
      <c r="Z57" s="153"/>
    </row>
    <row r="58" spans="1:26" ht="11.25" customHeight="1">
      <c r="A58" s="157"/>
      <c r="B58" s="68" t="s">
        <v>65</v>
      </c>
      <c r="C58" s="69">
        <f>養成施設データ!D323</f>
        <v>500</v>
      </c>
      <c r="D58" s="69">
        <f>養成施設データ!E323</f>
        <v>40</v>
      </c>
      <c r="E58" s="69">
        <f>養成施設データ!F323</f>
        <v>0</v>
      </c>
      <c r="F58" s="69">
        <f>養成施設データ!G323</f>
        <v>40</v>
      </c>
      <c r="G58" s="69">
        <f>養成施設データ!H323</f>
        <v>0</v>
      </c>
      <c r="H58" s="69">
        <f>養成施設データ!I323</f>
        <v>0</v>
      </c>
      <c r="I58" s="69">
        <f>養成施設データ!J323</f>
        <v>0</v>
      </c>
      <c r="J58" s="69">
        <f>養成施設データ!K323</f>
        <v>0</v>
      </c>
      <c r="K58" s="69">
        <f>養成施設データ!L323</f>
        <v>0</v>
      </c>
      <c r="L58" s="69">
        <f>養成施設データ!M323</f>
        <v>40</v>
      </c>
      <c r="M58" s="69">
        <f>養成施設データ!N323</f>
        <v>40</v>
      </c>
      <c r="N58" s="69">
        <f>養成施設データ!O323</f>
        <v>0</v>
      </c>
      <c r="O58" s="69">
        <f>養成施設データ!P323</f>
        <v>0</v>
      </c>
      <c r="P58" s="69">
        <f>養成施設データ!Q323</f>
        <v>0</v>
      </c>
      <c r="Q58" s="69">
        <f>養成施設データ!R323</f>
        <v>0</v>
      </c>
      <c r="R58" s="69">
        <f>養成施設データ!S323</f>
        <v>0</v>
      </c>
      <c r="S58" s="69">
        <f>養成施設データ!T323</f>
        <v>340</v>
      </c>
      <c r="T58" s="69">
        <f>養成施設データ!U323</f>
        <v>0</v>
      </c>
      <c r="U58" s="69">
        <f>養成施設データ!V323</f>
        <v>0</v>
      </c>
      <c r="V58" s="69">
        <v>0</v>
      </c>
      <c r="W58" s="69">
        <f>養成施設データ!X323</f>
        <v>0</v>
      </c>
      <c r="X58" s="69">
        <f>養成施設データ!Y323</f>
        <v>0</v>
      </c>
      <c r="Y58" s="68" t="s">
        <v>65</v>
      </c>
      <c r="Z58" s="153"/>
    </row>
    <row r="59" spans="1:26" ht="11.25" customHeight="1">
      <c r="A59" s="157"/>
      <c r="B59" s="68" t="s">
        <v>66</v>
      </c>
      <c r="C59" s="69">
        <f>養成施設データ!D329</f>
        <v>340</v>
      </c>
      <c r="D59" s="69">
        <f>養成施設データ!E329</f>
        <v>40</v>
      </c>
      <c r="E59" s="69">
        <f>養成施設データ!F329</f>
        <v>0</v>
      </c>
      <c r="F59" s="69">
        <f>養成施設データ!G329</f>
        <v>40</v>
      </c>
      <c r="G59" s="69">
        <f>養成施設データ!H329</f>
        <v>0</v>
      </c>
      <c r="H59" s="69">
        <f>養成施設データ!I329</f>
        <v>0</v>
      </c>
      <c r="I59" s="69">
        <f>養成施設データ!J329</f>
        <v>0</v>
      </c>
      <c r="J59" s="69">
        <f>養成施設データ!K329</f>
        <v>40</v>
      </c>
      <c r="K59" s="69">
        <f>養成施設データ!L329</f>
        <v>0</v>
      </c>
      <c r="L59" s="69">
        <f>養成施設データ!M329</f>
        <v>0</v>
      </c>
      <c r="M59" s="69">
        <f>養成施設データ!N329</f>
        <v>0</v>
      </c>
      <c r="N59" s="69">
        <f>養成施設データ!O329</f>
        <v>0</v>
      </c>
      <c r="O59" s="69">
        <f>養成施設データ!P329</f>
        <v>0</v>
      </c>
      <c r="P59" s="69">
        <f>養成施設データ!Q329</f>
        <v>0</v>
      </c>
      <c r="Q59" s="69">
        <f>養成施設データ!R329</f>
        <v>0</v>
      </c>
      <c r="R59" s="69">
        <f>養成施設データ!S329</f>
        <v>0</v>
      </c>
      <c r="S59" s="69">
        <f>養成施設データ!T329</f>
        <v>220</v>
      </c>
      <c r="T59" s="69">
        <f>養成施設データ!U329</f>
        <v>0</v>
      </c>
      <c r="U59" s="69">
        <f>養成施設データ!V329</f>
        <v>0</v>
      </c>
      <c r="V59" s="69">
        <v>0</v>
      </c>
      <c r="W59" s="69">
        <f>養成施設データ!X329</f>
        <v>0</v>
      </c>
      <c r="X59" s="69">
        <f>養成施設データ!Y329</f>
        <v>0</v>
      </c>
      <c r="Y59" s="68" t="s">
        <v>66</v>
      </c>
      <c r="Z59" s="153"/>
    </row>
    <row r="60" spans="1:26" ht="11.25" customHeight="1">
      <c r="A60" s="157"/>
      <c r="B60" s="68" t="s">
        <v>67</v>
      </c>
      <c r="C60" s="69">
        <f>養成施設データ!D335</f>
        <v>388</v>
      </c>
      <c r="D60" s="69">
        <f>養成施設データ!E335</f>
        <v>110</v>
      </c>
      <c r="E60" s="69">
        <f>養成施設データ!F335</f>
        <v>0</v>
      </c>
      <c r="F60" s="69">
        <f>養成施設データ!G335</f>
        <v>119</v>
      </c>
      <c r="G60" s="69">
        <f>養成施設データ!H335</f>
        <v>0</v>
      </c>
      <c r="H60" s="69">
        <f>養成施設データ!I335</f>
        <v>39</v>
      </c>
      <c r="I60" s="69">
        <f>養成施設データ!J335</f>
        <v>40</v>
      </c>
      <c r="J60" s="69">
        <f>養成施設データ!K335</f>
        <v>0</v>
      </c>
      <c r="K60" s="69">
        <f>養成施設データ!L335</f>
        <v>0</v>
      </c>
      <c r="L60" s="69">
        <f>養成施設データ!M335</f>
        <v>0</v>
      </c>
      <c r="M60" s="69">
        <f>養成施設データ!N335</f>
        <v>0</v>
      </c>
      <c r="N60" s="69">
        <f>養成施設データ!O335</f>
        <v>0</v>
      </c>
      <c r="O60" s="69">
        <f>養成施設データ!P335</f>
        <v>0</v>
      </c>
      <c r="P60" s="69">
        <f>養成施設データ!Q335</f>
        <v>0</v>
      </c>
      <c r="Q60" s="69">
        <f>養成施設データ!R335</f>
        <v>0</v>
      </c>
      <c r="R60" s="69">
        <f>養成施設データ!S335</f>
        <v>0</v>
      </c>
      <c r="S60" s="69">
        <f>養成施設データ!T335</f>
        <v>80</v>
      </c>
      <c r="T60" s="69">
        <f>養成施設データ!U335</f>
        <v>0</v>
      </c>
      <c r="U60" s="69">
        <f>養成施設データ!V335</f>
        <v>0</v>
      </c>
      <c r="V60" s="69">
        <v>0</v>
      </c>
      <c r="W60" s="69">
        <f>養成施設データ!X335</f>
        <v>0</v>
      </c>
      <c r="X60" s="69">
        <f>養成施設データ!Y335</f>
        <v>0</v>
      </c>
      <c r="Y60" s="68" t="s">
        <v>67</v>
      </c>
      <c r="Z60" s="153"/>
    </row>
    <row r="61" spans="1:26" ht="11.25" customHeight="1">
      <c r="A61" s="157"/>
      <c r="B61" s="68" t="s">
        <v>21</v>
      </c>
      <c r="C61" s="69">
        <f t="shared" ref="C61:V61" si="8">SUM(C53:C60)</f>
        <v>3624</v>
      </c>
      <c r="D61" s="69">
        <f t="shared" si="8"/>
        <v>515</v>
      </c>
      <c r="E61" s="69">
        <f t="shared" si="8"/>
        <v>160</v>
      </c>
      <c r="F61" s="69">
        <f t="shared" si="8"/>
        <v>584</v>
      </c>
      <c r="G61" s="69">
        <f t="shared" si="8"/>
        <v>0</v>
      </c>
      <c r="H61" s="69">
        <f t="shared" si="8"/>
        <v>99</v>
      </c>
      <c r="I61" s="69">
        <f t="shared" si="8"/>
        <v>60</v>
      </c>
      <c r="J61" s="69">
        <f t="shared" si="8"/>
        <v>40</v>
      </c>
      <c r="K61" s="69">
        <f t="shared" si="8"/>
        <v>0</v>
      </c>
      <c r="L61" s="69">
        <f t="shared" si="8"/>
        <v>160</v>
      </c>
      <c r="M61" s="69">
        <f t="shared" si="8"/>
        <v>80</v>
      </c>
      <c r="N61" s="69">
        <f t="shared" si="8"/>
        <v>0</v>
      </c>
      <c r="O61" s="69">
        <f t="shared" si="8"/>
        <v>0</v>
      </c>
      <c r="P61" s="69">
        <f t="shared" si="8"/>
        <v>0</v>
      </c>
      <c r="Q61" s="69">
        <f t="shared" si="8"/>
        <v>0</v>
      </c>
      <c r="R61" s="69">
        <f t="shared" si="8"/>
        <v>0</v>
      </c>
      <c r="S61" s="69">
        <f>SUM(S53:S60)</f>
        <v>1906</v>
      </c>
      <c r="T61" s="69">
        <f>SUM(T53:T60)</f>
        <v>0</v>
      </c>
      <c r="U61" s="69">
        <f t="shared" si="8"/>
        <v>20</v>
      </c>
      <c r="V61" s="69">
        <f t="shared" si="8"/>
        <v>0</v>
      </c>
      <c r="W61" s="69">
        <f>SUM(W53:W60)</f>
        <v>0</v>
      </c>
      <c r="X61" s="69">
        <f>SUM(X53:X60)</f>
        <v>0</v>
      </c>
      <c r="Y61" s="68" t="s">
        <v>21</v>
      </c>
      <c r="Z61" s="153"/>
    </row>
    <row r="62" spans="1:26" ht="11.25" customHeight="1">
      <c r="A62" s="173" t="s">
        <v>18</v>
      </c>
      <c r="B62" s="174"/>
      <c r="C62" s="72">
        <f t="shared" ref="C62:U62" si="9">C9+C16+C26+C28+C36+C52+C61</f>
        <v>21919</v>
      </c>
      <c r="D62" s="72">
        <f t="shared" si="9"/>
        <v>5201</v>
      </c>
      <c r="E62" s="72">
        <f>E9+E16+E26+E28+E36+E52+E61</f>
        <v>550</v>
      </c>
      <c r="F62" s="72">
        <f t="shared" si="9"/>
        <v>6982</v>
      </c>
      <c r="G62" s="72">
        <f t="shared" si="9"/>
        <v>100</v>
      </c>
      <c r="H62" s="72">
        <f t="shared" si="9"/>
        <v>658</v>
      </c>
      <c r="I62" s="72">
        <f t="shared" si="9"/>
        <v>488</v>
      </c>
      <c r="J62" s="72">
        <f t="shared" si="9"/>
        <v>190</v>
      </c>
      <c r="K62" s="72">
        <f t="shared" si="9"/>
        <v>1308</v>
      </c>
      <c r="L62" s="72">
        <f t="shared" si="9"/>
        <v>160</v>
      </c>
      <c r="M62" s="72">
        <f t="shared" si="9"/>
        <v>110</v>
      </c>
      <c r="N62" s="72">
        <f t="shared" si="9"/>
        <v>40</v>
      </c>
      <c r="O62" s="72">
        <f t="shared" si="9"/>
        <v>0</v>
      </c>
      <c r="P62" s="72">
        <f t="shared" si="9"/>
        <v>70</v>
      </c>
      <c r="Q62" s="72">
        <f t="shared" si="9"/>
        <v>0</v>
      </c>
      <c r="R62" s="72">
        <f t="shared" si="9"/>
        <v>60</v>
      </c>
      <c r="S62" s="72">
        <f>S9+S16+S26+S28+S36+S52+S61</f>
        <v>5572</v>
      </c>
      <c r="T62" s="72">
        <f t="shared" si="9"/>
        <v>110</v>
      </c>
      <c r="U62" s="72">
        <f t="shared" si="9"/>
        <v>190</v>
      </c>
      <c r="V62" s="72">
        <f>V9+V16+V26+V28+V36+V52+V61</f>
        <v>50</v>
      </c>
      <c r="W62" s="72">
        <f>W9+W16+W26+W28+W36+W52+W61</f>
        <v>40</v>
      </c>
      <c r="X62" s="75">
        <f>X9+X16+X26+X28+X36+X52+X61</f>
        <v>40</v>
      </c>
      <c r="Y62" s="174" t="s">
        <v>18</v>
      </c>
      <c r="Z62" s="175"/>
    </row>
    <row r="63" spans="1:26" ht="11.25" customHeight="1">
      <c r="A63" s="176" t="s">
        <v>19</v>
      </c>
      <c r="B63" s="177"/>
      <c r="C63" s="70">
        <v>100</v>
      </c>
      <c r="D63" s="70">
        <f>ROUND(D62/$C62,3)*100</f>
        <v>23.7</v>
      </c>
      <c r="E63" s="70">
        <f t="shared" ref="E63:X63" si="10">ROUND(E62/$C62,3)*100</f>
        <v>2.5</v>
      </c>
      <c r="F63" s="70">
        <f t="shared" si="10"/>
        <v>31.900000000000002</v>
      </c>
      <c r="G63" s="70">
        <f t="shared" si="10"/>
        <v>0.5</v>
      </c>
      <c r="H63" s="70">
        <f t="shared" si="10"/>
        <v>3</v>
      </c>
      <c r="I63" s="70">
        <f t="shared" si="10"/>
        <v>2.1999999999999997</v>
      </c>
      <c r="J63" s="70">
        <f t="shared" si="10"/>
        <v>0.89999999999999991</v>
      </c>
      <c r="K63" s="70">
        <f t="shared" si="10"/>
        <v>6</v>
      </c>
      <c r="L63" s="70">
        <f t="shared" si="10"/>
        <v>0.70000000000000007</v>
      </c>
      <c r="M63" s="70">
        <f t="shared" si="10"/>
        <v>0.5</v>
      </c>
      <c r="N63" s="70">
        <f t="shared" si="10"/>
        <v>0.2</v>
      </c>
      <c r="O63" s="70">
        <f t="shared" si="10"/>
        <v>0</v>
      </c>
      <c r="P63" s="70">
        <f t="shared" si="10"/>
        <v>0.3</v>
      </c>
      <c r="Q63" s="70">
        <f t="shared" si="10"/>
        <v>0</v>
      </c>
      <c r="R63" s="70">
        <f t="shared" si="10"/>
        <v>0.3</v>
      </c>
      <c r="S63" s="70">
        <f>ROUND(S62/$C62,3)*100</f>
        <v>25.4</v>
      </c>
      <c r="T63" s="70">
        <f t="shared" si="10"/>
        <v>0.5</v>
      </c>
      <c r="U63" s="70">
        <f t="shared" si="10"/>
        <v>0.89999999999999991</v>
      </c>
      <c r="V63" s="70">
        <f t="shared" si="10"/>
        <v>0.2</v>
      </c>
      <c r="W63" s="70">
        <f t="shared" si="10"/>
        <v>0.2</v>
      </c>
      <c r="X63" s="76">
        <f t="shared" si="10"/>
        <v>0.2</v>
      </c>
      <c r="Y63" s="177" t="s">
        <v>19</v>
      </c>
      <c r="Z63" s="178"/>
    </row>
    <row r="64" spans="1:26" ht="18.75" customHeight="1">
      <c r="A64" s="63"/>
      <c r="B64" s="63"/>
      <c r="C64" s="63"/>
      <c r="D64" s="63"/>
      <c r="E64" s="63"/>
      <c r="F64" s="63"/>
      <c r="G64" s="63"/>
      <c r="H64" s="63"/>
      <c r="I64" s="63"/>
      <c r="J64" s="63"/>
      <c r="K64" s="63"/>
      <c r="L64" s="63"/>
      <c r="M64" s="63"/>
      <c r="N64" s="63"/>
      <c r="O64" s="63"/>
      <c r="P64" s="63"/>
      <c r="Q64" s="63"/>
      <c r="R64" s="63"/>
      <c r="S64" s="168" t="s">
        <v>367</v>
      </c>
      <c r="T64" s="168"/>
      <c r="U64" s="168"/>
      <c r="V64" s="168"/>
      <c r="W64" s="168"/>
      <c r="X64" s="168"/>
      <c r="Y64" s="168"/>
      <c r="Z64" s="168"/>
    </row>
    <row r="67" spans="4:12" ht="14.25" customHeight="1">
      <c r="L67" s="64"/>
    </row>
    <row r="68" spans="4:12" ht="14.25" customHeight="1">
      <c r="D68" s="65"/>
    </row>
  </sheetData>
  <mergeCells count="38">
    <mergeCell ref="S64:Z64"/>
    <mergeCell ref="Z7:Z9"/>
    <mergeCell ref="A10:A16"/>
    <mergeCell ref="A17:A26"/>
    <mergeCell ref="A27:A28"/>
    <mergeCell ref="A29:A36"/>
    <mergeCell ref="A37:A52"/>
    <mergeCell ref="Z10:Z16"/>
    <mergeCell ref="A62:B62"/>
    <mergeCell ref="Z17:Z26"/>
    <mergeCell ref="Z53:Z61"/>
    <mergeCell ref="Y62:Z62"/>
    <mergeCell ref="A63:B63"/>
    <mergeCell ref="Y63:Z63"/>
    <mergeCell ref="Z27:Z28"/>
    <mergeCell ref="Z29:Z36"/>
    <mergeCell ref="Z37:Z52"/>
    <mergeCell ref="Z3:Z6"/>
    <mergeCell ref="A53:A61"/>
    <mergeCell ref="H5:K5"/>
    <mergeCell ref="U4:U5"/>
    <mergeCell ref="T4:T5"/>
    <mergeCell ref="A7:A9"/>
    <mergeCell ref="D4:O4"/>
    <mergeCell ref="L5:O5"/>
    <mergeCell ref="D3:X3"/>
    <mergeCell ref="W4:X5"/>
    <mergeCell ref="A1:M1"/>
    <mergeCell ref="N1:Z1"/>
    <mergeCell ref="S4:S5"/>
    <mergeCell ref="P4:R5"/>
    <mergeCell ref="D5:G5"/>
    <mergeCell ref="W2:Z2"/>
    <mergeCell ref="A3:A6"/>
    <mergeCell ref="B3:B6"/>
    <mergeCell ref="C3:C6"/>
    <mergeCell ref="V4:V5"/>
    <mergeCell ref="Y3:Y6"/>
  </mergeCells>
  <phoneticPr fontId="6"/>
  <pageMargins left="1.6929133858267718" right="0.70866141732283472" top="0.74803149606299213" bottom="0.55118110236220474" header="0.31496062992125984" footer="0.31496062992125984"/>
  <pageSetup paperSize="8"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341"/>
  <sheetViews>
    <sheetView showOutlineSymbols="0" zoomScale="87" zoomScaleNormal="87" workbookViewId="0">
      <pane xSplit="3" ySplit="4" topLeftCell="D172" activePane="bottomRight" state="frozen"/>
      <selection pane="topRight" activeCell="D1" sqref="D1"/>
      <selection pane="bottomLeft" activeCell="A5" sqref="A5"/>
      <selection pane="bottomRight" activeCell="L178" sqref="L178"/>
    </sheetView>
  </sheetViews>
  <sheetFormatPr defaultColWidth="10.69140625" defaultRowHeight="14"/>
  <cols>
    <col min="1" max="1" width="3.765625" style="139" customWidth="1"/>
    <col min="2" max="2" width="3.765625" style="83" customWidth="1"/>
    <col min="3" max="3" width="11.84375" style="139" customWidth="1"/>
    <col min="4" max="5" width="7.69140625" style="139" customWidth="1"/>
    <col min="6" max="19" width="6.69140625" style="139" customWidth="1"/>
    <col min="20" max="22" width="8.69140625" style="139" bestFit="1" customWidth="1"/>
    <col min="23" max="23" width="8.69140625" style="139" customWidth="1"/>
    <col min="24" max="25" width="6.69140625" style="139" customWidth="1"/>
    <col min="26" max="36" width="5.69140625" style="139" customWidth="1"/>
    <col min="37" max="16384" width="10.69140625" style="139"/>
  </cols>
  <sheetData>
    <row r="1" spans="2:37" ht="24" customHeight="1">
      <c r="C1" s="84" t="s">
        <v>83</v>
      </c>
      <c r="D1" s="84"/>
      <c r="E1" s="84"/>
      <c r="F1" s="84"/>
      <c r="G1" s="84"/>
      <c r="H1" s="84"/>
      <c r="I1" s="84"/>
      <c r="J1" s="84"/>
      <c r="K1" s="84"/>
      <c r="L1" s="84"/>
      <c r="M1" s="84"/>
      <c r="N1" s="84"/>
      <c r="O1" s="84"/>
      <c r="P1" s="84"/>
      <c r="Q1" s="84"/>
      <c r="R1" s="84"/>
      <c r="S1" s="84"/>
      <c r="T1" s="84"/>
      <c r="U1" s="84"/>
      <c r="V1" s="84"/>
      <c r="W1" s="84"/>
    </row>
    <row r="2" spans="2:37" ht="16" customHeight="1">
      <c r="C2" s="86"/>
      <c r="D2" s="87"/>
      <c r="E2" s="88" t="s">
        <v>75</v>
      </c>
      <c r="F2" s="89"/>
      <c r="G2" s="89"/>
      <c r="H2" s="89"/>
      <c r="I2" s="89"/>
      <c r="J2" s="89"/>
      <c r="K2" s="89"/>
      <c r="L2" s="89"/>
      <c r="M2" s="89"/>
      <c r="N2" s="89"/>
      <c r="O2" s="89"/>
      <c r="P2" s="89"/>
      <c r="Q2" s="88" t="s">
        <v>78</v>
      </c>
      <c r="R2" s="89"/>
      <c r="S2" s="89"/>
      <c r="T2" s="87" t="s">
        <v>79</v>
      </c>
      <c r="U2" s="87" t="s">
        <v>351</v>
      </c>
      <c r="V2" s="87" t="s">
        <v>80</v>
      </c>
      <c r="W2" s="87" t="s">
        <v>339</v>
      </c>
      <c r="X2" s="87" t="s">
        <v>81</v>
      </c>
      <c r="Y2" s="90"/>
      <c r="Z2" s="91" t="s">
        <v>296</v>
      </c>
      <c r="AA2" s="89"/>
      <c r="AB2" s="89"/>
      <c r="AC2" s="89"/>
      <c r="AD2" s="89"/>
      <c r="AE2" s="89"/>
      <c r="AF2" s="89"/>
      <c r="AG2" s="91" t="s">
        <v>306</v>
      </c>
      <c r="AH2" s="89"/>
      <c r="AI2" s="89"/>
      <c r="AJ2" s="89"/>
      <c r="AK2" s="92"/>
    </row>
    <row r="3" spans="2:37" ht="16" customHeight="1">
      <c r="C3" s="93"/>
      <c r="D3" s="92"/>
      <c r="E3" s="88" t="s">
        <v>70</v>
      </c>
      <c r="F3" s="89"/>
      <c r="G3" s="89"/>
      <c r="H3" s="89"/>
      <c r="I3" s="88" t="s">
        <v>76</v>
      </c>
      <c r="J3" s="89"/>
      <c r="K3" s="89"/>
      <c r="L3" s="89"/>
      <c r="M3" s="88" t="s">
        <v>77</v>
      </c>
      <c r="N3" s="89"/>
      <c r="O3" s="89"/>
      <c r="P3" s="89"/>
      <c r="Q3" s="92"/>
      <c r="T3" s="92"/>
      <c r="U3" s="90" t="s">
        <v>344</v>
      </c>
      <c r="V3" s="92"/>
      <c r="W3" s="92"/>
      <c r="X3" s="92"/>
      <c r="Y3" s="92"/>
      <c r="Z3" s="88" t="s">
        <v>297</v>
      </c>
      <c r="AA3" s="88" t="s">
        <v>299</v>
      </c>
      <c r="AB3" s="87" t="s">
        <v>302</v>
      </c>
      <c r="AC3" s="87" t="s">
        <v>300</v>
      </c>
      <c r="AD3" s="87" t="s">
        <v>304</v>
      </c>
      <c r="AE3" s="87" t="s">
        <v>342</v>
      </c>
      <c r="AF3" s="87" t="s">
        <v>81</v>
      </c>
      <c r="AG3" s="88" t="s">
        <v>307</v>
      </c>
      <c r="AH3" s="88" t="s">
        <v>298</v>
      </c>
      <c r="AI3" s="88" t="s">
        <v>81</v>
      </c>
      <c r="AJ3" s="94" t="s">
        <v>309</v>
      </c>
      <c r="AK3" s="92"/>
    </row>
    <row r="4" spans="2:37" ht="16" customHeight="1">
      <c r="C4" s="93"/>
      <c r="D4" s="92"/>
      <c r="E4" s="87" t="s">
        <v>71</v>
      </c>
      <c r="F4" s="87" t="s">
        <v>295</v>
      </c>
      <c r="G4" s="87" t="s">
        <v>73</v>
      </c>
      <c r="H4" s="87" t="s">
        <v>74</v>
      </c>
      <c r="I4" s="87" t="s">
        <v>71</v>
      </c>
      <c r="J4" s="87" t="s">
        <v>295</v>
      </c>
      <c r="K4" s="87" t="s">
        <v>73</v>
      </c>
      <c r="L4" s="87" t="s">
        <v>74</v>
      </c>
      <c r="M4" s="87" t="s">
        <v>71</v>
      </c>
      <c r="N4" s="87" t="s">
        <v>295</v>
      </c>
      <c r="O4" s="87" t="s">
        <v>73</v>
      </c>
      <c r="P4" s="87" t="s">
        <v>74</v>
      </c>
      <c r="Q4" s="87" t="s">
        <v>71</v>
      </c>
      <c r="R4" s="87" t="s">
        <v>295</v>
      </c>
      <c r="S4" s="87" t="s">
        <v>73</v>
      </c>
      <c r="T4" s="87" t="s">
        <v>74</v>
      </c>
      <c r="U4" s="87" t="s">
        <v>71</v>
      </c>
      <c r="V4" s="87" t="s">
        <v>73</v>
      </c>
      <c r="W4" s="87" t="s">
        <v>346</v>
      </c>
      <c r="X4" s="95"/>
      <c r="Y4" s="92"/>
      <c r="Z4" s="96" t="s">
        <v>298</v>
      </c>
      <c r="AA4" s="96" t="s">
        <v>298</v>
      </c>
      <c r="AB4" s="96" t="s">
        <v>298</v>
      </c>
      <c r="AC4" s="96" t="s">
        <v>301</v>
      </c>
      <c r="AD4" s="90" t="s">
        <v>305</v>
      </c>
      <c r="AE4" s="96"/>
      <c r="AF4" s="92"/>
      <c r="AG4" s="92"/>
      <c r="AH4" s="90" t="s">
        <v>308</v>
      </c>
      <c r="AI4" s="90" t="s">
        <v>308</v>
      </c>
      <c r="AJ4" s="97"/>
      <c r="AK4" s="92"/>
    </row>
    <row r="5" spans="2:37" ht="16" customHeight="1">
      <c r="B5" s="98" t="s">
        <v>82</v>
      </c>
      <c r="C5" s="99" t="s">
        <v>84</v>
      </c>
      <c r="D5" s="100">
        <f t="shared" ref="D5:D19" si="0">SUM(E5:X5)</f>
        <v>40</v>
      </c>
      <c r="E5" s="100">
        <v>40</v>
      </c>
      <c r="F5" s="100"/>
      <c r="G5" s="100"/>
      <c r="H5" s="100"/>
      <c r="I5" s="100"/>
      <c r="J5" s="100"/>
      <c r="K5" s="100"/>
      <c r="L5" s="100"/>
      <c r="M5" s="100"/>
      <c r="N5" s="100"/>
      <c r="O5" s="100"/>
      <c r="P5" s="100"/>
      <c r="Q5" s="100"/>
      <c r="R5" s="100"/>
      <c r="S5" s="100"/>
      <c r="T5" s="100"/>
      <c r="U5" s="100"/>
      <c r="V5" s="100"/>
      <c r="W5" s="100"/>
      <c r="X5" s="92"/>
      <c r="Y5" s="92"/>
      <c r="Z5" s="92">
        <v>1</v>
      </c>
      <c r="AA5" s="92"/>
      <c r="AB5" s="92"/>
      <c r="AC5" s="92"/>
      <c r="AD5" s="92"/>
      <c r="AE5" s="92"/>
      <c r="AF5" s="92"/>
      <c r="AG5" s="92"/>
      <c r="AH5" s="92">
        <v>1</v>
      </c>
      <c r="AI5" s="92"/>
      <c r="AJ5" s="92"/>
      <c r="AK5" s="92"/>
    </row>
    <row r="6" spans="2:37" ht="16" customHeight="1">
      <c r="B6" s="98" t="s">
        <v>82</v>
      </c>
      <c r="C6" s="99" t="s">
        <v>85</v>
      </c>
      <c r="D6" s="100">
        <f t="shared" si="0"/>
        <v>40</v>
      </c>
      <c r="E6" s="100"/>
      <c r="F6" s="100"/>
      <c r="G6" s="100"/>
      <c r="H6" s="100"/>
      <c r="I6" s="100"/>
      <c r="J6" s="100"/>
      <c r="K6" s="100"/>
      <c r="L6" s="100"/>
      <c r="M6" s="100"/>
      <c r="N6" s="100"/>
      <c r="O6" s="100"/>
      <c r="P6" s="100"/>
      <c r="Q6" s="100"/>
      <c r="R6" s="100"/>
      <c r="S6" s="100"/>
      <c r="T6" s="100">
        <v>40</v>
      </c>
      <c r="U6" s="100"/>
      <c r="V6" s="100"/>
      <c r="W6" s="100"/>
      <c r="X6" s="92"/>
      <c r="Y6" s="92"/>
      <c r="Z6" s="92"/>
      <c r="AA6" s="92"/>
      <c r="AB6" s="92">
        <v>1</v>
      </c>
      <c r="AC6" s="92"/>
      <c r="AD6" s="92"/>
      <c r="AE6" s="92"/>
      <c r="AF6" s="92"/>
      <c r="AG6" s="92"/>
      <c r="AH6" s="92">
        <v>1</v>
      </c>
      <c r="AI6" s="92"/>
      <c r="AJ6" s="92"/>
      <c r="AK6" s="92"/>
    </row>
    <row r="7" spans="2:37" s="81" customFormat="1" ht="16" customHeight="1">
      <c r="B7" s="82"/>
      <c r="C7" s="78" t="s">
        <v>86</v>
      </c>
      <c r="D7" s="79">
        <f>SUM(E7:X7)</f>
        <v>0</v>
      </c>
      <c r="E7" s="79"/>
      <c r="F7" s="79"/>
      <c r="G7" s="79">
        <v>0</v>
      </c>
      <c r="H7" s="79"/>
      <c r="I7" s="79"/>
      <c r="J7" s="79"/>
      <c r="K7" s="79"/>
      <c r="L7" s="79"/>
      <c r="M7" s="79"/>
      <c r="N7" s="79"/>
      <c r="O7" s="79"/>
      <c r="P7" s="79"/>
      <c r="Q7" s="79"/>
      <c r="R7" s="79"/>
      <c r="S7" s="79"/>
      <c r="T7" s="79"/>
      <c r="U7" s="79"/>
      <c r="V7" s="79"/>
      <c r="W7" s="79"/>
      <c r="X7" s="80"/>
      <c r="Y7" s="80"/>
      <c r="Z7" s="80">
        <v>0</v>
      </c>
      <c r="AA7" s="80"/>
      <c r="AB7" s="80"/>
      <c r="AC7" s="80"/>
      <c r="AD7" s="80"/>
      <c r="AE7" s="80"/>
      <c r="AF7" s="80"/>
      <c r="AG7" s="80"/>
      <c r="AH7" s="80">
        <v>0</v>
      </c>
      <c r="AI7" s="80"/>
      <c r="AJ7" s="80"/>
      <c r="AK7" s="80"/>
    </row>
    <row r="8" spans="2:37" ht="16" customHeight="1">
      <c r="B8" s="98" t="s">
        <v>82</v>
      </c>
      <c r="C8" s="99" t="s">
        <v>87</v>
      </c>
      <c r="D8" s="100">
        <f t="shared" si="0"/>
        <v>90</v>
      </c>
      <c r="E8" s="100">
        <v>30</v>
      </c>
      <c r="F8" s="100"/>
      <c r="G8" s="100">
        <v>60</v>
      </c>
      <c r="H8" s="100"/>
      <c r="I8" s="100"/>
      <c r="J8" s="100">
        <v>0</v>
      </c>
      <c r="K8" s="100"/>
      <c r="L8" s="100"/>
      <c r="M8" s="100"/>
      <c r="N8" s="100"/>
      <c r="O8" s="100"/>
      <c r="P8" s="100"/>
      <c r="Q8" s="100"/>
      <c r="R8" s="100"/>
      <c r="S8" s="100"/>
      <c r="T8" s="100"/>
      <c r="U8" s="100"/>
      <c r="V8" s="100"/>
      <c r="W8" s="100"/>
      <c r="X8" s="92"/>
      <c r="Y8" s="92"/>
      <c r="Z8" s="92">
        <v>1</v>
      </c>
      <c r="AA8" s="92"/>
      <c r="AB8" s="92"/>
      <c r="AC8" s="92"/>
      <c r="AD8" s="92"/>
      <c r="AE8" s="92"/>
      <c r="AF8" s="92"/>
      <c r="AG8" s="92"/>
      <c r="AH8" s="92">
        <v>1</v>
      </c>
      <c r="AI8" s="92"/>
      <c r="AJ8" s="92"/>
      <c r="AK8" s="92"/>
    </row>
    <row r="9" spans="2:37" ht="16" customHeight="1">
      <c r="B9" s="98" t="s">
        <v>82</v>
      </c>
      <c r="C9" s="99" t="s">
        <v>88</v>
      </c>
      <c r="D9" s="100">
        <f t="shared" si="0"/>
        <v>60</v>
      </c>
      <c r="E9" s="112">
        <v>40</v>
      </c>
      <c r="F9" s="100"/>
      <c r="G9" s="112">
        <v>20</v>
      </c>
      <c r="H9" s="100"/>
      <c r="I9" s="100">
        <v>0</v>
      </c>
      <c r="J9" s="100"/>
      <c r="K9" s="100"/>
      <c r="L9" s="100"/>
      <c r="M9" s="100"/>
      <c r="N9" s="100"/>
      <c r="O9" s="100"/>
      <c r="P9" s="100"/>
      <c r="Q9" s="100"/>
      <c r="R9" s="100"/>
      <c r="S9" s="100"/>
      <c r="T9" s="100"/>
      <c r="U9" s="100"/>
      <c r="V9" s="100"/>
      <c r="W9" s="100"/>
      <c r="X9" s="92"/>
      <c r="Y9" s="92"/>
      <c r="Z9" s="92">
        <v>1</v>
      </c>
      <c r="AA9" s="92"/>
      <c r="AB9" s="92"/>
      <c r="AC9" s="92"/>
      <c r="AD9" s="92"/>
      <c r="AE9" s="92"/>
      <c r="AF9" s="92"/>
      <c r="AG9" s="92"/>
      <c r="AH9" s="92">
        <v>1</v>
      </c>
      <c r="AI9" s="92"/>
      <c r="AJ9" s="92"/>
      <c r="AK9" s="92"/>
    </row>
    <row r="10" spans="2:37" ht="16" customHeight="1">
      <c r="B10" s="98" t="s">
        <v>82</v>
      </c>
      <c r="C10" s="99" t="s">
        <v>89</v>
      </c>
      <c r="D10" s="100">
        <f t="shared" si="0"/>
        <v>120</v>
      </c>
      <c r="E10" s="100"/>
      <c r="F10" s="100"/>
      <c r="G10" s="100">
        <v>120</v>
      </c>
      <c r="H10" s="100"/>
      <c r="I10" s="100"/>
      <c r="J10" s="100"/>
      <c r="K10" s="100"/>
      <c r="L10" s="100"/>
      <c r="M10" s="100"/>
      <c r="N10" s="100"/>
      <c r="O10" s="100"/>
      <c r="P10" s="100"/>
      <c r="Q10" s="100"/>
      <c r="R10" s="100"/>
      <c r="S10" s="100"/>
      <c r="T10" s="100"/>
      <c r="U10" s="100"/>
      <c r="V10" s="100"/>
      <c r="W10" s="100"/>
      <c r="X10" s="92"/>
      <c r="Y10" s="92"/>
      <c r="Z10" s="92">
        <v>1</v>
      </c>
      <c r="AA10" s="92"/>
      <c r="AB10" s="92"/>
      <c r="AC10" s="92"/>
      <c r="AD10" s="92"/>
      <c r="AE10" s="92"/>
      <c r="AF10" s="92"/>
      <c r="AG10" s="92"/>
      <c r="AH10" s="92">
        <v>1</v>
      </c>
      <c r="AI10" s="92"/>
      <c r="AJ10" s="92"/>
      <c r="AK10" s="92"/>
    </row>
    <row r="11" spans="2:37" ht="16" customHeight="1">
      <c r="B11" s="98" t="s">
        <v>82</v>
      </c>
      <c r="C11" s="99" t="s">
        <v>90</v>
      </c>
      <c r="D11" s="100">
        <f t="shared" si="0"/>
        <v>40</v>
      </c>
      <c r="E11" s="100"/>
      <c r="F11" s="100"/>
      <c r="G11" s="100">
        <v>40</v>
      </c>
      <c r="H11" s="100"/>
      <c r="I11" s="100"/>
      <c r="J11" s="100"/>
      <c r="K11" s="100"/>
      <c r="L11" s="100"/>
      <c r="M11" s="100"/>
      <c r="N11" s="100"/>
      <c r="O11" s="100"/>
      <c r="P11" s="100"/>
      <c r="Q11" s="100"/>
      <c r="R11" s="100"/>
      <c r="S11" s="100"/>
      <c r="T11" s="100"/>
      <c r="U11" s="100"/>
      <c r="V11" s="100"/>
      <c r="W11" s="100"/>
      <c r="X11" s="92"/>
      <c r="Y11" s="92"/>
      <c r="Z11" s="92">
        <v>1</v>
      </c>
      <c r="AA11" s="92"/>
      <c r="AB11" s="92"/>
      <c r="AC11" s="92"/>
      <c r="AD11" s="92"/>
      <c r="AE11" s="92"/>
      <c r="AF11" s="92"/>
      <c r="AG11" s="92"/>
      <c r="AH11" s="92">
        <v>1</v>
      </c>
      <c r="AI11" s="92"/>
      <c r="AJ11" s="92"/>
      <c r="AK11" s="92"/>
    </row>
    <row r="12" spans="2:37" ht="16" customHeight="1">
      <c r="B12" s="98" t="s">
        <v>82</v>
      </c>
      <c r="C12" s="99" t="s">
        <v>91</v>
      </c>
      <c r="D12" s="100">
        <f t="shared" si="0"/>
        <v>76</v>
      </c>
      <c r="E12" s="100"/>
      <c r="F12" s="100"/>
      <c r="G12" s="100"/>
      <c r="H12" s="100"/>
      <c r="I12" s="100"/>
      <c r="J12" s="100"/>
      <c r="K12" s="100"/>
      <c r="L12" s="100"/>
      <c r="M12" s="100"/>
      <c r="N12" s="100"/>
      <c r="O12" s="100"/>
      <c r="P12" s="100"/>
      <c r="Q12" s="100"/>
      <c r="R12" s="100"/>
      <c r="S12" s="100"/>
      <c r="T12" s="100">
        <v>76</v>
      </c>
      <c r="U12" s="100"/>
      <c r="V12" s="100"/>
      <c r="W12" s="100"/>
      <c r="X12" s="92"/>
      <c r="Y12" s="92"/>
      <c r="Z12" s="92"/>
      <c r="AA12" s="92"/>
      <c r="AB12" s="92">
        <v>1</v>
      </c>
      <c r="AC12" s="92"/>
      <c r="AD12" s="92"/>
      <c r="AE12" s="92"/>
      <c r="AF12" s="92"/>
      <c r="AG12" s="92"/>
      <c r="AH12" s="92">
        <v>1</v>
      </c>
      <c r="AI12" s="92"/>
      <c r="AJ12" s="92"/>
      <c r="AK12" s="92"/>
    </row>
    <row r="13" spans="2:37" ht="16" customHeight="1">
      <c r="B13" s="98" t="s">
        <v>82</v>
      </c>
      <c r="C13" s="99" t="s">
        <v>92</v>
      </c>
      <c r="D13" s="100">
        <f t="shared" si="0"/>
        <v>40</v>
      </c>
      <c r="E13" s="100">
        <v>40</v>
      </c>
      <c r="F13" s="100"/>
      <c r="G13" s="100"/>
      <c r="H13" s="100"/>
      <c r="I13" s="100"/>
      <c r="J13" s="100"/>
      <c r="K13" s="100"/>
      <c r="L13" s="100"/>
      <c r="M13" s="100"/>
      <c r="N13" s="100"/>
      <c r="O13" s="100"/>
      <c r="P13" s="100"/>
      <c r="Q13" s="100"/>
      <c r="R13" s="100"/>
      <c r="S13" s="100"/>
      <c r="T13" s="100"/>
      <c r="U13" s="100"/>
      <c r="V13" s="100"/>
      <c r="W13" s="100"/>
      <c r="X13" s="92"/>
      <c r="Y13" s="92"/>
      <c r="Z13" s="92">
        <v>1</v>
      </c>
      <c r="AA13" s="92"/>
      <c r="AB13" s="92"/>
      <c r="AC13" s="92"/>
      <c r="AD13" s="92"/>
      <c r="AE13" s="92"/>
      <c r="AF13" s="92"/>
      <c r="AG13" s="92"/>
      <c r="AH13" s="92">
        <v>1</v>
      </c>
      <c r="AI13" s="92"/>
      <c r="AJ13" s="92"/>
      <c r="AK13" s="92"/>
    </row>
    <row r="14" spans="2:37" ht="16" customHeight="1">
      <c r="B14" s="98" t="s">
        <v>82</v>
      </c>
      <c r="C14" s="99" t="s">
        <v>93</v>
      </c>
      <c r="D14" s="100">
        <f t="shared" si="0"/>
        <v>80</v>
      </c>
      <c r="E14" s="100">
        <v>40</v>
      </c>
      <c r="F14" s="100"/>
      <c r="G14" s="100">
        <v>40</v>
      </c>
      <c r="H14" s="100"/>
      <c r="I14" s="100"/>
      <c r="J14" s="100"/>
      <c r="K14" s="100"/>
      <c r="L14" s="100"/>
      <c r="M14" s="100"/>
      <c r="N14" s="100"/>
      <c r="O14" s="100"/>
      <c r="P14" s="100"/>
      <c r="Q14" s="100"/>
      <c r="R14" s="100"/>
      <c r="S14" s="100"/>
      <c r="T14" s="100"/>
      <c r="U14" s="100"/>
      <c r="V14" s="100"/>
      <c r="W14" s="100"/>
      <c r="X14" s="92"/>
      <c r="Y14" s="92"/>
      <c r="Z14" s="92">
        <v>1</v>
      </c>
      <c r="AA14" s="92"/>
      <c r="AB14" s="92"/>
      <c r="AC14" s="92"/>
      <c r="AD14" s="92"/>
      <c r="AE14" s="92"/>
      <c r="AF14" s="92"/>
      <c r="AG14" s="92"/>
      <c r="AH14" s="92">
        <v>1</v>
      </c>
      <c r="AI14" s="92"/>
      <c r="AJ14" s="92"/>
      <c r="AK14" s="92"/>
    </row>
    <row r="15" spans="2:37" ht="16" customHeight="1">
      <c r="B15" s="98"/>
      <c r="C15" s="99" t="s">
        <v>94</v>
      </c>
      <c r="D15" s="100">
        <f t="shared" si="0"/>
        <v>100</v>
      </c>
      <c r="E15" s="100">
        <v>50</v>
      </c>
      <c r="F15" s="100"/>
      <c r="G15" s="100">
        <v>50</v>
      </c>
      <c r="H15" s="100"/>
      <c r="I15" s="100"/>
      <c r="J15" s="100"/>
      <c r="K15" s="100"/>
      <c r="L15" s="100"/>
      <c r="M15" s="100"/>
      <c r="N15" s="100"/>
      <c r="O15" s="100"/>
      <c r="P15" s="100"/>
      <c r="Q15" s="100"/>
      <c r="R15" s="100"/>
      <c r="S15" s="100"/>
      <c r="T15" s="100"/>
      <c r="U15" s="100"/>
      <c r="V15" s="100"/>
      <c r="W15" s="100"/>
      <c r="X15" s="92"/>
      <c r="Y15" s="92"/>
      <c r="Z15" s="92">
        <v>1</v>
      </c>
      <c r="AA15" s="92"/>
      <c r="AB15" s="92"/>
      <c r="AC15" s="92"/>
      <c r="AD15" s="92"/>
      <c r="AE15" s="92"/>
      <c r="AF15" s="92"/>
      <c r="AG15" s="92"/>
      <c r="AH15" s="92">
        <v>1</v>
      </c>
      <c r="AI15" s="92"/>
      <c r="AJ15" s="92"/>
      <c r="AK15" s="92"/>
    </row>
    <row r="16" spans="2:37" ht="16" customHeight="1">
      <c r="B16" s="98" t="s">
        <v>82</v>
      </c>
      <c r="C16" s="99" t="s">
        <v>95</v>
      </c>
      <c r="D16" s="100">
        <f t="shared" si="0"/>
        <v>40</v>
      </c>
      <c r="E16" s="100"/>
      <c r="F16" s="100"/>
      <c r="G16" s="100">
        <v>40</v>
      </c>
      <c r="H16" s="100"/>
      <c r="I16" s="100"/>
      <c r="J16" s="100"/>
      <c r="K16" s="100"/>
      <c r="L16" s="100"/>
      <c r="M16" s="100"/>
      <c r="N16" s="100"/>
      <c r="O16" s="100"/>
      <c r="P16" s="100"/>
      <c r="Q16" s="100"/>
      <c r="R16" s="100"/>
      <c r="S16" s="100"/>
      <c r="T16" s="100"/>
      <c r="U16" s="100"/>
      <c r="V16" s="100"/>
      <c r="W16" s="100"/>
      <c r="X16" s="92"/>
      <c r="Y16" s="92"/>
      <c r="Z16" s="92">
        <v>1</v>
      </c>
      <c r="AA16" s="92"/>
      <c r="AB16" s="92"/>
      <c r="AC16" s="92"/>
      <c r="AD16" s="92"/>
      <c r="AE16" s="92"/>
      <c r="AF16" s="92"/>
      <c r="AG16" s="92"/>
      <c r="AH16" s="92">
        <v>1</v>
      </c>
      <c r="AI16" s="92"/>
      <c r="AJ16" s="92"/>
      <c r="AK16" s="92"/>
    </row>
    <row r="17" spans="2:37" ht="16" customHeight="1">
      <c r="B17" s="98" t="s">
        <v>82</v>
      </c>
      <c r="C17" s="99" t="s">
        <v>326</v>
      </c>
      <c r="D17" s="100">
        <f t="shared" si="0"/>
        <v>40</v>
      </c>
      <c r="E17" s="100"/>
      <c r="F17" s="100"/>
      <c r="G17" s="100"/>
      <c r="H17" s="100"/>
      <c r="I17" s="100"/>
      <c r="J17" s="100"/>
      <c r="K17" s="100"/>
      <c r="L17" s="100"/>
      <c r="M17" s="100"/>
      <c r="N17" s="100"/>
      <c r="O17" s="100"/>
      <c r="P17" s="100"/>
      <c r="Q17" s="100"/>
      <c r="R17" s="100"/>
      <c r="S17" s="100"/>
      <c r="T17" s="100">
        <v>40</v>
      </c>
      <c r="U17" s="100"/>
      <c r="V17" s="100"/>
      <c r="W17" s="100"/>
      <c r="X17" s="92"/>
      <c r="Y17" s="92"/>
      <c r="Z17" s="92"/>
      <c r="AA17" s="92"/>
      <c r="AB17" s="92">
        <v>1</v>
      </c>
      <c r="AC17" s="92"/>
      <c r="AD17" s="92"/>
      <c r="AE17" s="92"/>
      <c r="AF17" s="92"/>
      <c r="AG17" s="92"/>
      <c r="AH17" s="92">
        <v>1</v>
      </c>
      <c r="AI17" s="92"/>
      <c r="AJ17" s="92"/>
      <c r="AK17" s="92"/>
    </row>
    <row r="18" spans="2:37" ht="16" customHeight="1">
      <c r="B18" s="98" t="s">
        <v>82</v>
      </c>
      <c r="C18" s="99" t="s">
        <v>327</v>
      </c>
      <c r="D18" s="100">
        <f t="shared" si="0"/>
        <v>30</v>
      </c>
      <c r="E18" s="100"/>
      <c r="F18" s="100"/>
      <c r="G18" s="100"/>
      <c r="H18" s="100"/>
      <c r="I18" s="100"/>
      <c r="J18" s="100"/>
      <c r="K18" s="100"/>
      <c r="L18" s="100"/>
      <c r="M18" s="100"/>
      <c r="N18" s="100"/>
      <c r="O18" s="100"/>
      <c r="P18" s="100"/>
      <c r="Q18" s="100"/>
      <c r="R18" s="100"/>
      <c r="S18" s="100"/>
      <c r="T18" s="100">
        <v>30</v>
      </c>
      <c r="U18" s="100"/>
      <c r="V18" s="100"/>
      <c r="W18" s="100"/>
      <c r="X18" s="92"/>
      <c r="Y18" s="92"/>
      <c r="Z18" s="92"/>
      <c r="AA18" s="92"/>
      <c r="AB18" s="92">
        <v>1</v>
      </c>
      <c r="AC18" s="92"/>
      <c r="AD18" s="92"/>
      <c r="AE18" s="92"/>
      <c r="AF18" s="92"/>
      <c r="AG18" s="92">
        <v>1</v>
      </c>
      <c r="AH18" s="92"/>
      <c r="AI18" s="92"/>
      <c r="AJ18" s="92"/>
      <c r="AK18" s="92"/>
    </row>
    <row r="19" spans="2:37" ht="16" customHeight="1">
      <c r="B19" s="98" t="s">
        <v>82</v>
      </c>
      <c r="C19" s="99" t="s">
        <v>337</v>
      </c>
      <c r="D19" s="100">
        <f t="shared" si="0"/>
        <v>20</v>
      </c>
      <c r="E19" s="100"/>
      <c r="F19" s="100"/>
      <c r="G19" s="100"/>
      <c r="H19" s="100"/>
      <c r="I19" s="100"/>
      <c r="J19" s="100"/>
      <c r="K19" s="100"/>
      <c r="L19" s="100"/>
      <c r="M19" s="100"/>
      <c r="N19" s="100"/>
      <c r="O19" s="100"/>
      <c r="P19" s="100"/>
      <c r="Q19" s="100"/>
      <c r="R19" s="100"/>
      <c r="S19" s="100"/>
      <c r="T19" s="100">
        <v>20</v>
      </c>
      <c r="U19" s="100"/>
      <c r="V19" s="100"/>
      <c r="W19" s="100"/>
      <c r="X19" s="92"/>
      <c r="Y19" s="92"/>
      <c r="Z19" s="92"/>
      <c r="AA19" s="92"/>
      <c r="AB19" s="92">
        <v>1</v>
      </c>
      <c r="AC19" s="92"/>
      <c r="AD19" s="92"/>
      <c r="AE19" s="92"/>
      <c r="AF19" s="92"/>
      <c r="AG19" s="92">
        <v>1</v>
      </c>
      <c r="AH19" s="92"/>
      <c r="AI19" s="92"/>
      <c r="AJ19" s="92"/>
      <c r="AK19" s="92"/>
    </row>
    <row r="20" spans="2:37" ht="16" customHeight="1">
      <c r="B20" s="98"/>
      <c r="C20" s="99"/>
      <c r="D20" s="100">
        <f t="shared" ref="D20:X20" si="1">SUM(D5:D19)</f>
        <v>816</v>
      </c>
      <c r="E20" s="100">
        <f t="shared" si="1"/>
        <v>240</v>
      </c>
      <c r="F20" s="100">
        <f t="shared" si="1"/>
        <v>0</v>
      </c>
      <c r="G20" s="100">
        <f t="shared" si="1"/>
        <v>370</v>
      </c>
      <c r="H20" s="100">
        <f t="shared" si="1"/>
        <v>0</v>
      </c>
      <c r="I20" s="100">
        <f t="shared" si="1"/>
        <v>0</v>
      </c>
      <c r="J20" s="100">
        <f t="shared" si="1"/>
        <v>0</v>
      </c>
      <c r="K20" s="100">
        <f t="shared" si="1"/>
        <v>0</v>
      </c>
      <c r="L20" s="100">
        <f t="shared" si="1"/>
        <v>0</v>
      </c>
      <c r="M20" s="100">
        <f t="shared" si="1"/>
        <v>0</v>
      </c>
      <c r="N20" s="100">
        <f t="shared" si="1"/>
        <v>0</v>
      </c>
      <c r="O20" s="100">
        <f t="shared" si="1"/>
        <v>0</v>
      </c>
      <c r="P20" s="100">
        <f t="shared" si="1"/>
        <v>0</v>
      </c>
      <c r="Q20" s="100">
        <f t="shared" si="1"/>
        <v>0</v>
      </c>
      <c r="R20" s="100">
        <f t="shared" si="1"/>
        <v>0</v>
      </c>
      <c r="S20" s="100">
        <f t="shared" si="1"/>
        <v>0</v>
      </c>
      <c r="T20" s="100">
        <f t="shared" si="1"/>
        <v>206</v>
      </c>
      <c r="U20" s="100">
        <f t="shared" si="1"/>
        <v>0</v>
      </c>
      <c r="V20" s="100">
        <f t="shared" si="1"/>
        <v>0</v>
      </c>
      <c r="W20" s="100">
        <f t="shared" si="1"/>
        <v>0</v>
      </c>
      <c r="X20" s="100">
        <f t="shared" si="1"/>
        <v>0</v>
      </c>
      <c r="Y20" s="100"/>
      <c r="Z20" s="100">
        <f t="shared" ref="Z20:AJ20" si="2">SUM(Z5:Z19)</f>
        <v>9</v>
      </c>
      <c r="AA20" s="100">
        <f t="shared" si="2"/>
        <v>0</v>
      </c>
      <c r="AB20" s="100">
        <f t="shared" si="2"/>
        <v>5</v>
      </c>
      <c r="AC20" s="100">
        <f t="shared" si="2"/>
        <v>0</v>
      </c>
      <c r="AD20" s="100">
        <f t="shared" si="2"/>
        <v>0</v>
      </c>
      <c r="AE20" s="100">
        <f t="shared" si="2"/>
        <v>0</v>
      </c>
      <c r="AF20" s="100">
        <f t="shared" si="2"/>
        <v>0</v>
      </c>
      <c r="AG20" s="100">
        <f t="shared" si="2"/>
        <v>2</v>
      </c>
      <c r="AH20" s="100">
        <f t="shared" si="2"/>
        <v>12</v>
      </c>
      <c r="AI20" s="100">
        <f t="shared" si="2"/>
        <v>0</v>
      </c>
      <c r="AJ20" s="100">
        <f t="shared" si="2"/>
        <v>0</v>
      </c>
      <c r="AK20" s="92"/>
    </row>
    <row r="21" spans="2:37" ht="16" customHeight="1" thickBot="1">
      <c r="B21" s="98"/>
      <c r="C21" s="101" t="s">
        <v>20</v>
      </c>
      <c r="D21" s="102">
        <f t="shared" ref="D21:X21" si="3">D20</f>
        <v>816</v>
      </c>
      <c r="E21" s="102">
        <f t="shared" si="3"/>
        <v>240</v>
      </c>
      <c r="F21" s="102">
        <f t="shared" si="3"/>
        <v>0</v>
      </c>
      <c r="G21" s="103">
        <f t="shared" si="3"/>
        <v>370</v>
      </c>
      <c r="H21" s="104">
        <f t="shared" si="3"/>
        <v>0</v>
      </c>
      <c r="I21" s="104">
        <f t="shared" si="3"/>
        <v>0</v>
      </c>
      <c r="J21" s="104">
        <f t="shared" si="3"/>
        <v>0</v>
      </c>
      <c r="K21" s="104">
        <f t="shared" si="3"/>
        <v>0</v>
      </c>
      <c r="L21" s="104">
        <f t="shared" si="3"/>
        <v>0</v>
      </c>
      <c r="M21" s="104">
        <f t="shared" si="3"/>
        <v>0</v>
      </c>
      <c r="N21" s="104">
        <f t="shared" si="3"/>
        <v>0</v>
      </c>
      <c r="O21" s="104">
        <f t="shared" si="3"/>
        <v>0</v>
      </c>
      <c r="P21" s="104">
        <f t="shared" si="3"/>
        <v>0</v>
      </c>
      <c r="Q21" s="104">
        <f t="shared" si="3"/>
        <v>0</v>
      </c>
      <c r="R21" s="104">
        <f t="shared" si="3"/>
        <v>0</v>
      </c>
      <c r="S21" s="104">
        <f t="shared" si="3"/>
        <v>0</v>
      </c>
      <c r="T21" s="104">
        <f>T20</f>
        <v>206</v>
      </c>
      <c r="U21" s="104">
        <f t="shared" si="3"/>
        <v>0</v>
      </c>
      <c r="V21" s="104">
        <f t="shared" si="3"/>
        <v>0</v>
      </c>
      <c r="W21" s="104">
        <f>W20</f>
        <v>0</v>
      </c>
      <c r="X21" s="104">
        <f t="shared" si="3"/>
        <v>0</v>
      </c>
      <c r="Y21" s="100"/>
      <c r="Z21" s="104">
        <f t="shared" ref="Z21:AJ21" si="4">Z20</f>
        <v>9</v>
      </c>
      <c r="AA21" s="104">
        <f t="shared" si="4"/>
        <v>0</v>
      </c>
      <c r="AB21" s="104">
        <f>AB20</f>
        <v>5</v>
      </c>
      <c r="AC21" s="104">
        <f t="shared" si="4"/>
        <v>0</v>
      </c>
      <c r="AD21" s="104">
        <f t="shared" si="4"/>
        <v>0</v>
      </c>
      <c r="AE21" s="104">
        <f>AE20</f>
        <v>0</v>
      </c>
      <c r="AF21" s="104">
        <f t="shared" si="4"/>
        <v>0</v>
      </c>
      <c r="AG21" s="104">
        <f t="shared" si="4"/>
        <v>2</v>
      </c>
      <c r="AH21" s="104">
        <f t="shared" si="4"/>
        <v>12</v>
      </c>
      <c r="AI21" s="104">
        <f t="shared" si="4"/>
        <v>0</v>
      </c>
      <c r="AJ21" s="104">
        <f t="shared" si="4"/>
        <v>0</v>
      </c>
      <c r="AK21" s="92"/>
    </row>
    <row r="22" spans="2:37" ht="16" customHeight="1">
      <c r="C22" s="105"/>
      <c r="D22" s="105"/>
      <c r="E22" s="105"/>
      <c r="F22" s="105"/>
      <c r="G22" s="105"/>
      <c r="H22" s="105"/>
      <c r="I22" s="105"/>
      <c r="J22" s="105"/>
      <c r="K22" s="105"/>
      <c r="L22" s="105"/>
      <c r="M22" s="105"/>
      <c r="N22" s="105"/>
      <c r="O22" s="105"/>
      <c r="P22" s="105"/>
      <c r="Q22" s="105"/>
      <c r="R22" s="105"/>
      <c r="S22" s="105"/>
      <c r="T22" s="105"/>
      <c r="U22" s="105"/>
      <c r="V22" s="105"/>
      <c r="W22" s="105"/>
      <c r="X22" s="105"/>
      <c r="Z22" s="106"/>
      <c r="AA22" s="106"/>
      <c r="AB22" s="106"/>
      <c r="AC22" s="106"/>
      <c r="AD22" s="106"/>
      <c r="AE22" s="106"/>
      <c r="AF22" s="106"/>
      <c r="AG22" s="106"/>
      <c r="AH22" s="106"/>
      <c r="AI22" s="106"/>
      <c r="AJ22" s="106"/>
    </row>
    <row r="23" spans="2:37" ht="16" customHeight="1" thickBot="1"/>
    <row r="24" spans="2:37" ht="16" customHeight="1">
      <c r="B24" s="98" t="s">
        <v>82</v>
      </c>
      <c r="C24" s="107" t="s">
        <v>96</v>
      </c>
      <c r="D24" s="108">
        <f t="shared" ref="D24:D38" si="5">SUM(E24:X24)</f>
        <v>30</v>
      </c>
      <c r="E24" s="108"/>
      <c r="F24" s="108"/>
      <c r="G24" s="108"/>
      <c r="H24" s="108"/>
      <c r="I24" s="108"/>
      <c r="J24" s="108"/>
      <c r="K24" s="108"/>
      <c r="L24" s="108"/>
      <c r="M24" s="108"/>
      <c r="N24" s="108"/>
      <c r="O24" s="108"/>
      <c r="P24" s="108"/>
      <c r="Q24" s="108"/>
      <c r="R24" s="108"/>
      <c r="S24" s="108"/>
      <c r="T24" s="108"/>
      <c r="U24" s="108">
        <v>30</v>
      </c>
      <c r="V24" s="108">
        <v>0</v>
      </c>
      <c r="W24" s="108"/>
      <c r="X24" s="109"/>
      <c r="Y24" s="92"/>
      <c r="Z24" s="95"/>
      <c r="AA24" s="95"/>
      <c r="AB24" s="95"/>
      <c r="AC24" s="95">
        <v>1</v>
      </c>
      <c r="AD24" s="95">
        <v>0</v>
      </c>
      <c r="AE24" s="95"/>
      <c r="AF24" s="95"/>
      <c r="AG24" s="95"/>
      <c r="AH24" s="95">
        <v>1</v>
      </c>
      <c r="AI24" s="95"/>
      <c r="AJ24" s="110"/>
      <c r="AK24" s="92"/>
    </row>
    <row r="25" spans="2:37" ht="16" customHeight="1">
      <c r="C25" s="99" t="s">
        <v>97</v>
      </c>
      <c r="D25" s="100">
        <f t="shared" si="5"/>
        <v>35</v>
      </c>
      <c r="E25" s="100"/>
      <c r="F25" s="100"/>
      <c r="G25" s="100"/>
      <c r="H25" s="100"/>
      <c r="I25" s="100"/>
      <c r="J25" s="100"/>
      <c r="K25" s="100"/>
      <c r="L25" s="100"/>
      <c r="M25" s="100"/>
      <c r="N25" s="100"/>
      <c r="O25" s="100"/>
      <c r="P25" s="100"/>
      <c r="Q25" s="100"/>
      <c r="R25" s="100"/>
      <c r="S25" s="100"/>
      <c r="T25" s="100">
        <v>35</v>
      </c>
      <c r="U25" s="100"/>
      <c r="V25" s="100"/>
      <c r="W25" s="100"/>
      <c r="X25" s="111"/>
      <c r="Y25" s="92"/>
      <c r="Z25" s="92"/>
      <c r="AA25" s="92"/>
      <c r="AB25" s="92">
        <v>1</v>
      </c>
      <c r="AC25" s="92"/>
      <c r="AD25" s="92"/>
      <c r="AE25" s="92"/>
      <c r="AF25" s="92"/>
      <c r="AG25" s="92"/>
      <c r="AH25" s="92">
        <v>1</v>
      </c>
      <c r="AI25" s="92"/>
      <c r="AJ25" s="111"/>
      <c r="AK25" s="92"/>
    </row>
    <row r="26" spans="2:37" ht="16" customHeight="1">
      <c r="B26" s="98" t="s">
        <v>82</v>
      </c>
      <c r="C26" s="99" t="s">
        <v>98</v>
      </c>
      <c r="D26" s="100">
        <f t="shared" si="5"/>
        <v>40</v>
      </c>
      <c r="E26" s="100"/>
      <c r="F26" s="100"/>
      <c r="G26" s="100"/>
      <c r="H26" s="100"/>
      <c r="I26" s="100"/>
      <c r="J26" s="100"/>
      <c r="K26" s="100"/>
      <c r="L26" s="100"/>
      <c r="M26" s="100"/>
      <c r="N26" s="100"/>
      <c r="O26" s="100"/>
      <c r="P26" s="100"/>
      <c r="Q26" s="100"/>
      <c r="R26" s="100"/>
      <c r="S26" s="100"/>
      <c r="T26" s="100">
        <v>40</v>
      </c>
      <c r="U26" s="100"/>
      <c r="V26" s="100"/>
      <c r="W26" s="100"/>
      <c r="X26" s="92"/>
      <c r="Y26" s="92"/>
      <c r="Z26" s="92"/>
      <c r="AA26" s="92"/>
      <c r="AB26" s="92">
        <v>1</v>
      </c>
      <c r="AC26" s="92"/>
      <c r="AD26" s="92"/>
      <c r="AE26" s="92"/>
      <c r="AF26" s="92"/>
      <c r="AG26" s="92"/>
      <c r="AH26" s="92">
        <v>1</v>
      </c>
      <c r="AI26" s="92"/>
      <c r="AJ26" s="92"/>
      <c r="AK26" s="92"/>
    </row>
    <row r="27" spans="2:37" ht="16" customHeight="1">
      <c r="B27" s="98" t="s">
        <v>82</v>
      </c>
      <c r="C27" s="99" t="s">
        <v>99</v>
      </c>
      <c r="D27" s="100">
        <f t="shared" si="5"/>
        <v>40</v>
      </c>
      <c r="E27" s="100"/>
      <c r="F27" s="100"/>
      <c r="G27" s="100"/>
      <c r="H27" s="100"/>
      <c r="I27" s="100"/>
      <c r="J27" s="100"/>
      <c r="K27" s="100"/>
      <c r="L27" s="100"/>
      <c r="M27" s="100"/>
      <c r="N27" s="100"/>
      <c r="O27" s="100"/>
      <c r="P27" s="100"/>
      <c r="Q27" s="100"/>
      <c r="R27" s="100"/>
      <c r="S27" s="100"/>
      <c r="T27" s="100">
        <v>40</v>
      </c>
      <c r="U27" s="100"/>
      <c r="V27" s="100"/>
      <c r="W27" s="100"/>
      <c r="X27" s="92"/>
      <c r="Y27" s="92"/>
      <c r="Z27" s="92"/>
      <c r="AA27" s="92"/>
      <c r="AB27" s="92">
        <v>1</v>
      </c>
      <c r="AC27" s="92"/>
      <c r="AD27" s="92"/>
      <c r="AE27" s="92"/>
      <c r="AF27" s="92"/>
      <c r="AG27" s="92"/>
      <c r="AH27" s="92">
        <v>1</v>
      </c>
      <c r="AI27" s="92"/>
      <c r="AJ27" s="92"/>
      <c r="AK27" s="92"/>
    </row>
    <row r="28" spans="2:37" ht="16" customHeight="1">
      <c r="C28" s="99" t="s">
        <v>100</v>
      </c>
      <c r="D28" s="100">
        <f t="shared" si="5"/>
        <v>40</v>
      </c>
      <c r="E28" s="100"/>
      <c r="F28" s="100"/>
      <c r="G28" s="100"/>
      <c r="H28" s="100"/>
      <c r="I28" s="100"/>
      <c r="J28" s="100"/>
      <c r="K28" s="100"/>
      <c r="L28" s="100"/>
      <c r="M28" s="100"/>
      <c r="N28" s="100"/>
      <c r="O28" s="100"/>
      <c r="P28" s="100"/>
      <c r="Q28" s="100"/>
      <c r="R28" s="100"/>
      <c r="S28" s="100"/>
      <c r="T28" s="100">
        <v>40</v>
      </c>
      <c r="U28" s="100"/>
      <c r="V28" s="100"/>
      <c r="W28" s="100"/>
      <c r="X28" s="92"/>
      <c r="Y28" s="92"/>
      <c r="Z28" s="92"/>
      <c r="AA28" s="92"/>
      <c r="AB28" s="92">
        <v>1</v>
      </c>
      <c r="AC28" s="92"/>
      <c r="AD28" s="92"/>
      <c r="AE28" s="92"/>
      <c r="AF28" s="92"/>
      <c r="AG28" s="92">
        <v>1</v>
      </c>
      <c r="AH28" s="92"/>
      <c r="AI28" s="92"/>
      <c r="AJ28" s="92"/>
      <c r="AK28" s="92"/>
    </row>
    <row r="29" spans="2:37" ht="16" customHeight="1">
      <c r="C29" s="99" t="s">
        <v>383</v>
      </c>
      <c r="D29" s="100">
        <f>SUM(E29:X29)</f>
        <v>30</v>
      </c>
      <c r="E29" s="100"/>
      <c r="F29" s="100"/>
      <c r="G29" s="100"/>
      <c r="H29" s="100"/>
      <c r="I29" s="100"/>
      <c r="J29" s="100"/>
      <c r="K29" s="100"/>
      <c r="L29" s="100"/>
      <c r="M29" s="100"/>
      <c r="N29" s="100"/>
      <c r="O29" s="100"/>
      <c r="P29" s="100"/>
      <c r="Q29" s="100"/>
      <c r="R29" s="100"/>
      <c r="S29" s="100"/>
      <c r="T29" s="100">
        <v>30</v>
      </c>
      <c r="U29" s="100"/>
      <c r="V29" s="100"/>
      <c r="W29" s="100"/>
      <c r="X29" s="92"/>
      <c r="Y29" s="92"/>
      <c r="Z29" s="92"/>
      <c r="AA29" s="92"/>
      <c r="AB29" s="92">
        <v>1</v>
      </c>
      <c r="AC29" s="92"/>
      <c r="AD29" s="92"/>
      <c r="AE29" s="92"/>
      <c r="AF29" s="92"/>
      <c r="AG29" s="92"/>
      <c r="AH29" s="92">
        <v>1</v>
      </c>
      <c r="AI29" s="92"/>
      <c r="AJ29" s="92"/>
      <c r="AK29" s="92"/>
    </row>
    <row r="30" spans="2:37" ht="15" customHeight="1">
      <c r="C30" s="99" t="s">
        <v>22</v>
      </c>
      <c r="D30" s="100">
        <f>SUM(E30:X30)</f>
        <v>215</v>
      </c>
      <c r="E30" s="100">
        <f t="shared" ref="E30:X30" si="6">SUM(E24:E29)</f>
        <v>0</v>
      </c>
      <c r="F30" s="100">
        <f t="shared" si="6"/>
        <v>0</v>
      </c>
      <c r="G30" s="100">
        <f t="shared" si="6"/>
        <v>0</v>
      </c>
      <c r="H30" s="100">
        <f t="shared" si="6"/>
        <v>0</v>
      </c>
      <c r="I30" s="100">
        <f t="shared" si="6"/>
        <v>0</v>
      </c>
      <c r="J30" s="100">
        <f t="shared" si="6"/>
        <v>0</v>
      </c>
      <c r="K30" s="100">
        <f t="shared" si="6"/>
        <v>0</v>
      </c>
      <c r="L30" s="100">
        <f t="shared" si="6"/>
        <v>0</v>
      </c>
      <c r="M30" s="100">
        <f t="shared" si="6"/>
        <v>0</v>
      </c>
      <c r="N30" s="100">
        <f t="shared" si="6"/>
        <v>0</v>
      </c>
      <c r="O30" s="100">
        <f t="shared" si="6"/>
        <v>0</v>
      </c>
      <c r="P30" s="100">
        <f t="shared" si="6"/>
        <v>0</v>
      </c>
      <c r="Q30" s="100">
        <f t="shared" si="6"/>
        <v>0</v>
      </c>
      <c r="R30" s="100">
        <f t="shared" si="6"/>
        <v>0</v>
      </c>
      <c r="S30" s="100">
        <f t="shared" si="6"/>
        <v>0</v>
      </c>
      <c r="T30" s="100">
        <f t="shared" si="6"/>
        <v>185</v>
      </c>
      <c r="U30" s="100">
        <f t="shared" si="6"/>
        <v>30</v>
      </c>
      <c r="V30" s="100">
        <f t="shared" si="6"/>
        <v>0</v>
      </c>
      <c r="W30" s="100">
        <f t="shared" si="6"/>
        <v>0</v>
      </c>
      <c r="X30" s="100">
        <f t="shared" si="6"/>
        <v>0</v>
      </c>
      <c r="Y30" s="100"/>
      <c r="Z30" s="100">
        <f t="shared" ref="Z30:AJ30" si="7">SUM(Z24:Z29)</f>
        <v>0</v>
      </c>
      <c r="AA30" s="100">
        <f t="shared" si="7"/>
        <v>0</v>
      </c>
      <c r="AB30" s="100">
        <f t="shared" si="7"/>
        <v>5</v>
      </c>
      <c r="AC30" s="100">
        <f t="shared" si="7"/>
        <v>1</v>
      </c>
      <c r="AD30" s="100">
        <f t="shared" si="7"/>
        <v>0</v>
      </c>
      <c r="AE30" s="100">
        <f t="shared" si="7"/>
        <v>0</v>
      </c>
      <c r="AF30" s="100">
        <f t="shared" si="7"/>
        <v>0</v>
      </c>
      <c r="AG30" s="100">
        <f t="shared" si="7"/>
        <v>1</v>
      </c>
      <c r="AH30" s="100">
        <f t="shared" si="7"/>
        <v>5</v>
      </c>
      <c r="AI30" s="100">
        <f t="shared" si="7"/>
        <v>0</v>
      </c>
      <c r="AJ30" s="100">
        <f t="shared" si="7"/>
        <v>0</v>
      </c>
      <c r="AK30" s="92"/>
    </row>
    <row r="31" spans="2:37" ht="16" customHeight="1">
      <c r="B31" s="98" t="s">
        <v>82</v>
      </c>
      <c r="C31" s="86" t="s">
        <v>101</v>
      </c>
      <c r="D31" s="104">
        <f t="shared" si="5"/>
        <v>70</v>
      </c>
      <c r="E31" s="104"/>
      <c r="F31" s="104"/>
      <c r="G31" s="104"/>
      <c r="H31" s="104"/>
      <c r="I31" s="104"/>
      <c r="J31" s="104"/>
      <c r="K31" s="104"/>
      <c r="L31" s="104"/>
      <c r="M31" s="104"/>
      <c r="N31" s="104"/>
      <c r="O31" s="104"/>
      <c r="P31" s="104"/>
      <c r="Q31" s="104"/>
      <c r="R31" s="104"/>
      <c r="S31" s="104"/>
      <c r="T31" s="104">
        <v>70</v>
      </c>
      <c r="U31" s="104"/>
      <c r="V31" s="104"/>
      <c r="W31" s="104"/>
      <c r="X31" s="110"/>
      <c r="Y31" s="92"/>
      <c r="Z31" s="95"/>
      <c r="AA31" s="95"/>
      <c r="AB31" s="95">
        <v>1</v>
      </c>
      <c r="AC31" s="95"/>
      <c r="AD31" s="95"/>
      <c r="AE31" s="95"/>
      <c r="AF31" s="95"/>
      <c r="AG31" s="95"/>
      <c r="AH31" s="95">
        <v>1</v>
      </c>
      <c r="AI31" s="95"/>
      <c r="AJ31" s="110"/>
      <c r="AK31" s="92"/>
    </row>
    <row r="32" spans="2:37" ht="16" customHeight="1">
      <c r="C32" s="99" t="s">
        <v>102</v>
      </c>
      <c r="D32" s="100">
        <f t="shared" si="5"/>
        <v>35</v>
      </c>
      <c r="E32" s="100"/>
      <c r="F32" s="100"/>
      <c r="G32" s="100"/>
      <c r="H32" s="100"/>
      <c r="I32" s="100"/>
      <c r="J32" s="100"/>
      <c r="K32" s="100"/>
      <c r="L32" s="100"/>
      <c r="M32" s="100"/>
      <c r="N32" s="100"/>
      <c r="O32" s="100"/>
      <c r="P32" s="100"/>
      <c r="Q32" s="100"/>
      <c r="R32" s="100"/>
      <c r="S32" s="100"/>
      <c r="T32" s="100">
        <v>35</v>
      </c>
      <c r="U32" s="100"/>
      <c r="V32" s="100"/>
      <c r="W32" s="100"/>
      <c r="X32" s="111"/>
      <c r="Y32" s="92"/>
      <c r="Z32" s="92"/>
      <c r="AA32" s="92"/>
      <c r="AB32" s="92">
        <v>1</v>
      </c>
      <c r="AC32" s="92"/>
      <c r="AD32" s="92"/>
      <c r="AE32" s="92"/>
      <c r="AF32" s="92"/>
      <c r="AG32" s="92"/>
      <c r="AH32" s="92">
        <v>1</v>
      </c>
      <c r="AI32" s="92"/>
      <c r="AJ32" s="111"/>
      <c r="AK32" s="92"/>
    </row>
    <row r="33" spans="2:37" ht="16" customHeight="1">
      <c r="C33" s="99" t="s">
        <v>103</v>
      </c>
      <c r="D33" s="100">
        <f t="shared" si="5"/>
        <v>40</v>
      </c>
      <c r="E33" s="100"/>
      <c r="F33" s="100"/>
      <c r="G33" s="100"/>
      <c r="H33" s="100"/>
      <c r="I33" s="100"/>
      <c r="J33" s="100"/>
      <c r="K33" s="100"/>
      <c r="L33" s="100"/>
      <c r="M33" s="100"/>
      <c r="N33" s="100"/>
      <c r="O33" s="100"/>
      <c r="P33" s="100"/>
      <c r="Q33" s="100"/>
      <c r="R33" s="100"/>
      <c r="S33" s="100"/>
      <c r="T33" s="100">
        <v>40</v>
      </c>
      <c r="U33" s="100"/>
      <c r="V33" s="100"/>
      <c r="W33" s="100"/>
      <c r="X33" s="111"/>
      <c r="Y33" s="92"/>
      <c r="Z33" s="92"/>
      <c r="AA33" s="92"/>
      <c r="AB33" s="92">
        <v>1</v>
      </c>
      <c r="AC33" s="92"/>
      <c r="AD33" s="92"/>
      <c r="AE33" s="92"/>
      <c r="AF33" s="92"/>
      <c r="AG33" s="92">
        <v>1</v>
      </c>
      <c r="AH33" s="92"/>
      <c r="AI33" s="92"/>
      <c r="AJ33" s="111"/>
      <c r="AK33" s="92"/>
    </row>
    <row r="34" spans="2:37" ht="16" customHeight="1">
      <c r="C34" s="99" t="s">
        <v>104</v>
      </c>
      <c r="D34" s="100">
        <f t="shared" si="5"/>
        <v>40</v>
      </c>
      <c r="E34" s="100"/>
      <c r="F34" s="100"/>
      <c r="G34" s="100"/>
      <c r="H34" s="100"/>
      <c r="I34" s="100"/>
      <c r="J34" s="100"/>
      <c r="K34" s="100"/>
      <c r="L34" s="100"/>
      <c r="M34" s="100"/>
      <c r="N34" s="100"/>
      <c r="O34" s="100"/>
      <c r="P34" s="100"/>
      <c r="Q34" s="100"/>
      <c r="R34" s="100"/>
      <c r="S34" s="100"/>
      <c r="T34" s="100">
        <v>40</v>
      </c>
      <c r="U34" s="100"/>
      <c r="V34" s="100"/>
      <c r="W34" s="100"/>
      <c r="X34" s="111"/>
      <c r="Y34" s="92"/>
      <c r="Z34" s="92"/>
      <c r="AA34" s="92"/>
      <c r="AB34" s="92">
        <v>1</v>
      </c>
      <c r="AC34" s="92"/>
      <c r="AD34" s="92"/>
      <c r="AE34" s="92"/>
      <c r="AF34" s="92"/>
      <c r="AG34" s="92">
        <v>1</v>
      </c>
      <c r="AH34" s="92"/>
      <c r="AI34" s="92"/>
      <c r="AJ34" s="92"/>
      <c r="AK34" s="92"/>
    </row>
    <row r="35" spans="2:37" ht="16" customHeight="1">
      <c r="B35" s="98" t="s">
        <v>82</v>
      </c>
      <c r="C35" s="99" t="s">
        <v>105</v>
      </c>
      <c r="D35" s="100">
        <f t="shared" si="5"/>
        <v>40</v>
      </c>
      <c r="E35" s="100"/>
      <c r="F35" s="100"/>
      <c r="G35" s="100">
        <v>40</v>
      </c>
      <c r="H35" s="100"/>
      <c r="I35" s="100"/>
      <c r="J35" s="100"/>
      <c r="K35" s="100"/>
      <c r="L35" s="100"/>
      <c r="M35" s="100"/>
      <c r="N35" s="100"/>
      <c r="O35" s="100"/>
      <c r="P35" s="100"/>
      <c r="Q35" s="100"/>
      <c r="R35" s="100"/>
      <c r="S35" s="100"/>
      <c r="T35" s="100"/>
      <c r="U35" s="100"/>
      <c r="V35" s="100"/>
      <c r="W35" s="100"/>
      <c r="X35" s="92"/>
      <c r="Y35" s="92"/>
      <c r="Z35" s="92">
        <v>1</v>
      </c>
      <c r="AA35" s="92"/>
      <c r="AB35" s="92"/>
      <c r="AC35" s="92"/>
      <c r="AD35" s="92"/>
      <c r="AE35" s="92"/>
      <c r="AF35" s="92"/>
      <c r="AG35" s="92"/>
      <c r="AH35" s="92">
        <v>1</v>
      </c>
      <c r="AI35" s="92"/>
      <c r="AJ35" s="92"/>
      <c r="AK35" s="92"/>
    </row>
    <row r="36" spans="2:37" ht="16" customHeight="1">
      <c r="C36" s="99" t="s">
        <v>106</v>
      </c>
      <c r="D36" s="100">
        <f t="shared" si="5"/>
        <v>40</v>
      </c>
      <c r="E36" s="100"/>
      <c r="F36" s="100"/>
      <c r="G36" s="100"/>
      <c r="H36" s="100"/>
      <c r="I36" s="100"/>
      <c r="J36" s="100"/>
      <c r="K36" s="100"/>
      <c r="L36" s="100"/>
      <c r="M36" s="100"/>
      <c r="N36" s="100"/>
      <c r="O36" s="100"/>
      <c r="P36" s="100"/>
      <c r="Q36" s="100"/>
      <c r="R36" s="100"/>
      <c r="S36" s="100"/>
      <c r="T36" s="100">
        <v>40</v>
      </c>
      <c r="U36" s="100"/>
      <c r="V36" s="100"/>
      <c r="W36" s="100"/>
      <c r="X36" s="92"/>
      <c r="Y36" s="92"/>
      <c r="Z36" s="92"/>
      <c r="AA36" s="92"/>
      <c r="AB36" s="92">
        <v>1</v>
      </c>
      <c r="AC36" s="92"/>
      <c r="AD36" s="92"/>
      <c r="AE36" s="92"/>
      <c r="AF36" s="92"/>
      <c r="AG36" s="92">
        <v>1</v>
      </c>
      <c r="AH36" s="92"/>
      <c r="AI36" s="92"/>
      <c r="AJ36" s="92"/>
      <c r="AK36" s="92"/>
    </row>
    <row r="37" spans="2:37" ht="16" customHeight="1">
      <c r="B37" s="98" t="s">
        <v>82</v>
      </c>
      <c r="C37" s="99" t="s">
        <v>107</v>
      </c>
      <c r="D37" s="100">
        <f t="shared" si="5"/>
        <v>99</v>
      </c>
      <c r="E37" s="100">
        <v>39</v>
      </c>
      <c r="F37" s="100"/>
      <c r="G37" s="100">
        <v>60</v>
      </c>
      <c r="H37" s="100"/>
      <c r="I37" s="100"/>
      <c r="J37" s="100"/>
      <c r="K37" s="100"/>
      <c r="L37" s="100"/>
      <c r="M37" s="100"/>
      <c r="N37" s="100"/>
      <c r="O37" s="100"/>
      <c r="P37" s="100"/>
      <c r="Q37" s="100"/>
      <c r="R37" s="100"/>
      <c r="S37" s="100"/>
      <c r="T37" s="100"/>
      <c r="U37" s="100"/>
      <c r="V37" s="100"/>
      <c r="W37" s="100"/>
      <c r="X37" s="92"/>
      <c r="Y37" s="92"/>
      <c r="Z37" s="92">
        <v>1</v>
      </c>
      <c r="AA37" s="92"/>
      <c r="AB37" s="92"/>
      <c r="AC37" s="92"/>
      <c r="AD37" s="92"/>
      <c r="AE37" s="92"/>
      <c r="AF37" s="92"/>
      <c r="AG37" s="92"/>
      <c r="AH37" s="92"/>
      <c r="AI37" s="92">
        <v>1</v>
      </c>
      <c r="AJ37" s="92"/>
      <c r="AK37" s="92"/>
    </row>
    <row r="38" spans="2:37" ht="16" customHeight="1">
      <c r="B38" s="98"/>
      <c r="C38" s="99" t="s">
        <v>328</v>
      </c>
      <c r="D38" s="100">
        <f t="shared" si="5"/>
        <v>60</v>
      </c>
      <c r="E38" s="100"/>
      <c r="F38" s="100"/>
      <c r="G38" s="100"/>
      <c r="H38" s="100"/>
      <c r="I38" s="100"/>
      <c r="J38" s="100"/>
      <c r="K38" s="100"/>
      <c r="L38" s="100"/>
      <c r="M38" s="100"/>
      <c r="N38" s="100"/>
      <c r="O38" s="100"/>
      <c r="P38" s="100"/>
      <c r="Q38" s="100"/>
      <c r="R38" s="100"/>
      <c r="S38" s="100"/>
      <c r="T38" s="100">
        <v>60</v>
      </c>
      <c r="U38" s="100"/>
      <c r="V38" s="100"/>
      <c r="W38" s="100"/>
      <c r="X38" s="92"/>
      <c r="Y38" s="92"/>
      <c r="Z38" s="92"/>
      <c r="AA38" s="92"/>
      <c r="AB38" s="92">
        <v>1</v>
      </c>
      <c r="AC38" s="92"/>
      <c r="AD38" s="92"/>
      <c r="AE38" s="92"/>
      <c r="AF38" s="92"/>
      <c r="AG38" s="92"/>
      <c r="AH38" s="92">
        <v>1</v>
      </c>
      <c r="AI38" s="92"/>
      <c r="AJ38" s="92"/>
      <c r="AK38" s="92"/>
    </row>
    <row r="39" spans="2:37" ht="16" customHeight="1">
      <c r="C39" s="99" t="s">
        <v>23</v>
      </c>
      <c r="D39" s="100">
        <f t="shared" ref="D39:X39" si="8">SUM(D31:D38)</f>
        <v>424</v>
      </c>
      <c r="E39" s="100">
        <f t="shared" si="8"/>
        <v>39</v>
      </c>
      <c r="F39" s="100">
        <f t="shared" si="8"/>
        <v>0</v>
      </c>
      <c r="G39" s="100">
        <f t="shared" si="8"/>
        <v>100</v>
      </c>
      <c r="H39" s="100">
        <f t="shared" si="8"/>
        <v>0</v>
      </c>
      <c r="I39" s="100">
        <f t="shared" si="8"/>
        <v>0</v>
      </c>
      <c r="J39" s="100">
        <f t="shared" si="8"/>
        <v>0</v>
      </c>
      <c r="K39" s="100">
        <f t="shared" si="8"/>
        <v>0</v>
      </c>
      <c r="L39" s="100">
        <f t="shared" si="8"/>
        <v>0</v>
      </c>
      <c r="M39" s="100">
        <f t="shared" si="8"/>
        <v>0</v>
      </c>
      <c r="N39" s="100">
        <f t="shared" si="8"/>
        <v>0</v>
      </c>
      <c r="O39" s="100">
        <f t="shared" si="8"/>
        <v>0</v>
      </c>
      <c r="P39" s="100">
        <f t="shared" si="8"/>
        <v>0</v>
      </c>
      <c r="Q39" s="100">
        <f t="shared" si="8"/>
        <v>0</v>
      </c>
      <c r="R39" s="100">
        <f t="shared" si="8"/>
        <v>0</v>
      </c>
      <c r="S39" s="100">
        <f t="shared" si="8"/>
        <v>0</v>
      </c>
      <c r="T39" s="100">
        <f t="shared" si="8"/>
        <v>285</v>
      </c>
      <c r="U39" s="100">
        <f t="shared" si="8"/>
        <v>0</v>
      </c>
      <c r="V39" s="100">
        <f t="shared" si="8"/>
        <v>0</v>
      </c>
      <c r="W39" s="100">
        <f t="shared" si="8"/>
        <v>0</v>
      </c>
      <c r="X39" s="100">
        <f t="shared" si="8"/>
        <v>0</v>
      </c>
      <c r="Y39" s="100"/>
      <c r="Z39" s="100">
        <f t="shared" ref="Z39:AJ39" si="9">SUM(Z31:Z38)</f>
        <v>2</v>
      </c>
      <c r="AA39" s="100">
        <f t="shared" si="9"/>
        <v>0</v>
      </c>
      <c r="AB39" s="100">
        <f t="shared" si="9"/>
        <v>6</v>
      </c>
      <c r="AC39" s="100">
        <f t="shared" si="9"/>
        <v>0</v>
      </c>
      <c r="AD39" s="100">
        <f t="shared" si="9"/>
        <v>0</v>
      </c>
      <c r="AE39" s="100">
        <f t="shared" si="9"/>
        <v>0</v>
      </c>
      <c r="AF39" s="100">
        <f t="shared" si="9"/>
        <v>0</v>
      </c>
      <c r="AG39" s="100">
        <f t="shared" si="9"/>
        <v>3</v>
      </c>
      <c r="AH39" s="100">
        <f t="shared" si="9"/>
        <v>4</v>
      </c>
      <c r="AI39" s="100">
        <f t="shared" si="9"/>
        <v>1</v>
      </c>
      <c r="AJ39" s="100">
        <f t="shared" si="9"/>
        <v>0</v>
      </c>
      <c r="AK39" s="92"/>
    </row>
    <row r="40" spans="2:37" ht="16" customHeight="1">
      <c r="B40" s="98" t="s">
        <v>82</v>
      </c>
      <c r="C40" s="86" t="s">
        <v>108</v>
      </c>
      <c r="D40" s="104">
        <f t="shared" ref="D40:D44" si="10">SUM(E40:X40)</f>
        <v>190</v>
      </c>
      <c r="E40" s="104">
        <v>70</v>
      </c>
      <c r="F40" s="104"/>
      <c r="G40" s="104">
        <v>120</v>
      </c>
      <c r="H40" s="104"/>
      <c r="I40" s="104"/>
      <c r="J40" s="104"/>
      <c r="K40" s="104">
        <v>0</v>
      </c>
      <c r="L40" s="104"/>
      <c r="M40" s="104"/>
      <c r="N40" s="104"/>
      <c r="O40" s="104"/>
      <c r="P40" s="104"/>
      <c r="Q40" s="104"/>
      <c r="R40" s="104"/>
      <c r="S40" s="104"/>
      <c r="T40" s="104"/>
      <c r="U40" s="104"/>
      <c r="V40" s="104"/>
      <c r="W40" s="104"/>
      <c r="X40" s="95"/>
      <c r="Y40" s="92"/>
      <c r="Z40" s="95">
        <v>1</v>
      </c>
      <c r="AA40" s="95"/>
      <c r="AB40" s="95"/>
      <c r="AC40" s="95"/>
      <c r="AD40" s="95"/>
      <c r="AE40" s="95"/>
      <c r="AF40" s="95"/>
      <c r="AG40" s="95"/>
      <c r="AH40" s="95">
        <v>1</v>
      </c>
      <c r="AI40" s="95"/>
      <c r="AJ40" s="95"/>
      <c r="AK40" s="92"/>
    </row>
    <row r="41" spans="2:37" ht="16" customHeight="1">
      <c r="B41" s="98" t="s">
        <v>82</v>
      </c>
      <c r="C41" s="99" t="s">
        <v>109</v>
      </c>
      <c r="D41" s="100">
        <f t="shared" si="10"/>
        <v>105</v>
      </c>
      <c r="E41" s="100"/>
      <c r="F41" s="100"/>
      <c r="G41" s="100"/>
      <c r="H41" s="100"/>
      <c r="I41" s="100"/>
      <c r="J41" s="100"/>
      <c r="K41" s="100"/>
      <c r="L41" s="100"/>
      <c r="M41" s="100"/>
      <c r="N41" s="100"/>
      <c r="O41" s="100"/>
      <c r="P41" s="100"/>
      <c r="Q41" s="100"/>
      <c r="R41" s="100"/>
      <c r="S41" s="100"/>
      <c r="T41" s="100">
        <v>105</v>
      </c>
      <c r="U41" s="100"/>
      <c r="V41" s="100"/>
      <c r="W41" s="100"/>
      <c r="X41" s="92"/>
      <c r="Y41" s="92"/>
      <c r="Z41" s="92"/>
      <c r="AA41" s="92"/>
      <c r="AB41" s="92">
        <v>1</v>
      </c>
      <c r="AC41" s="92"/>
      <c r="AD41" s="92"/>
      <c r="AE41" s="92"/>
      <c r="AF41" s="92"/>
      <c r="AG41" s="92"/>
      <c r="AH41" s="92">
        <v>1</v>
      </c>
      <c r="AI41" s="92"/>
      <c r="AJ41" s="92"/>
      <c r="AK41" s="92"/>
    </row>
    <row r="42" spans="2:37" ht="16" customHeight="1">
      <c r="B42" s="98" t="s">
        <v>358</v>
      </c>
      <c r="C42" s="99" t="s">
        <v>352</v>
      </c>
      <c r="D42" s="100">
        <f t="shared" si="10"/>
        <v>40</v>
      </c>
      <c r="E42" s="100"/>
      <c r="F42" s="100"/>
      <c r="G42" s="100"/>
      <c r="H42" s="100"/>
      <c r="I42" s="100"/>
      <c r="J42" s="100"/>
      <c r="K42" s="100"/>
      <c r="L42" s="100"/>
      <c r="M42" s="100"/>
      <c r="N42" s="100"/>
      <c r="O42" s="100"/>
      <c r="P42" s="100"/>
      <c r="Q42" s="100"/>
      <c r="R42" s="100"/>
      <c r="S42" s="100"/>
      <c r="T42" s="100">
        <v>40</v>
      </c>
      <c r="U42" s="100"/>
      <c r="V42" s="100"/>
      <c r="W42" s="100"/>
      <c r="X42" s="92"/>
      <c r="Y42" s="92"/>
      <c r="Z42" s="92"/>
      <c r="AA42" s="92"/>
      <c r="AB42" s="92">
        <v>1</v>
      </c>
      <c r="AC42" s="92"/>
      <c r="AD42" s="92"/>
      <c r="AE42" s="92"/>
      <c r="AF42" s="92"/>
      <c r="AG42" s="92">
        <v>1</v>
      </c>
      <c r="AH42" s="92"/>
      <c r="AI42" s="92"/>
      <c r="AJ42" s="92"/>
      <c r="AK42" s="92"/>
    </row>
    <row r="43" spans="2:37" ht="16" customHeight="1">
      <c r="B43" s="98" t="s">
        <v>358</v>
      </c>
      <c r="C43" s="99" t="s">
        <v>400</v>
      </c>
      <c r="D43" s="100">
        <f t="shared" si="10"/>
        <v>80</v>
      </c>
      <c r="E43" s="100"/>
      <c r="F43" s="100"/>
      <c r="G43" s="100">
        <v>40</v>
      </c>
      <c r="H43" s="100"/>
      <c r="I43" s="100">
        <v>40</v>
      </c>
      <c r="J43" s="100"/>
      <c r="K43" s="100"/>
      <c r="L43" s="100"/>
      <c r="M43" s="100"/>
      <c r="N43" s="100"/>
      <c r="O43" s="100"/>
      <c r="P43" s="100"/>
      <c r="Q43" s="100"/>
      <c r="R43" s="100"/>
      <c r="S43" s="100"/>
      <c r="T43" s="100"/>
      <c r="U43" s="100"/>
      <c r="V43" s="100"/>
      <c r="W43" s="100"/>
      <c r="X43" s="92"/>
      <c r="Y43" s="92"/>
      <c r="Z43" s="92">
        <v>1</v>
      </c>
      <c r="AA43" s="92"/>
      <c r="AB43" s="92"/>
      <c r="AC43" s="92"/>
      <c r="AD43" s="92"/>
      <c r="AE43" s="92"/>
      <c r="AF43" s="92"/>
      <c r="AG43" s="92"/>
      <c r="AH43" s="92">
        <v>1</v>
      </c>
      <c r="AI43" s="92"/>
      <c r="AJ43" s="92"/>
      <c r="AK43" s="92"/>
    </row>
    <row r="44" spans="2:37" ht="16" customHeight="1">
      <c r="B44" s="98" t="s">
        <v>358</v>
      </c>
      <c r="C44" s="114" t="s">
        <v>407</v>
      </c>
      <c r="D44" s="100">
        <f t="shared" si="10"/>
        <v>40</v>
      </c>
      <c r="E44" s="100"/>
      <c r="F44" s="100"/>
      <c r="G44" s="100">
        <v>40</v>
      </c>
      <c r="H44" s="100"/>
      <c r="I44" s="100"/>
      <c r="J44" s="100"/>
      <c r="K44" s="100"/>
      <c r="L44" s="100"/>
      <c r="M44" s="100"/>
      <c r="N44" s="100"/>
      <c r="O44" s="100"/>
      <c r="P44" s="100"/>
      <c r="Q44" s="100"/>
      <c r="R44" s="100"/>
      <c r="S44" s="100"/>
      <c r="T44" s="100"/>
      <c r="U44" s="100"/>
      <c r="V44" s="100"/>
      <c r="W44" s="100"/>
      <c r="X44" s="92"/>
      <c r="Y44" s="92"/>
      <c r="Z44" s="92">
        <v>1</v>
      </c>
      <c r="AA44" s="92"/>
      <c r="AB44" s="92"/>
      <c r="AC44" s="92"/>
      <c r="AD44" s="92"/>
      <c r="AE44" s="92"/>
      <c r="AF44" s="92"/>
      <c r="AG44" s="92"/>
      <c r="AH44" s="92">
        <v>1</v>
      </c>
      <c r="AI44" s="92"/>
      <c r="AJ44" s="92"/>
      <c r="AK44" s="92"/>
    </row>
    <row r="45" spans="2:37" ht="16" customHeight="1">
      <c r="C45" s="115" t="s">
        <v>24</v>
      </c>
      <c r="D45" s="116">
        <f>SUM(E45:X45)</f>
        <v>455</v>
      </c>
      <c r="E45" s="116">
        <f t="shared" ref="E45:X45" si="11">SUM(E40:E44)</f>
        <v>70</v>
      </c>
      <c r="F45" s="116">
        <f t="shared" si="11"/>
        <v>0</v>
      </c>
      <c r="G45" s="116">
        <f t="shared" si="11"/>
        <v>200</v>
      </c>
      <c r="H45" s="116">
        <f t="shared" si="11"/>
        <v>0</v>
      </c>
      <c r="I45" s="116">
        <f t="shared" si="11"/>
        <v>40</v>
      </c>
      <c r="J45" s="116">
        <f t="shared" si="11"/>
        <v>0</v>
      </c>
      <c r="K45" s="116">
        <f t="shared" si="11"/>
        <v>0</v>
      </c>
      <c r="L45" s="116">
        <f t="shared" si="11"/>
        <v>0</v>
      </c>
      <c r="M45" s="116">
        <f t="shared" si="11"/>
        <v>0</v>
      </c>
      <c r="N45" s="116">
        <f t="shared" si="11"/>
        <v>0</v>
      </c>
      <c r="O45" s="116">
        <f t="shared" si="11"/>
        <v>0</v>
      </c>
      <c r="P45" s="116">
        <f t="shared" si="11"/>
        <v>0</v>
      </c>
      <c r="Q45" s="116">
        <f t="shared" si="11"/>
        <v>0</v>
      </c>
      <c r="R45" s="116">
        <f t="shared" si="11"/>
        <v>0</v>
      </c>
      <c r="S45" s="116">
        <f t="shared" si="11"/>
        <v>0</v>
      </c>
      <c r="T45" s="116">
        <f t="shared" si="11"/>
        <v>145</v>
      </c>
      <c r="U45" s="116">
        <f t="shared" si="11"/>
        <v>0</v>
      </c>
      <c r="V45" s="116">
        <f t="shared" si="11"/>
        <v>0</v>
      </c>
      <c r="W45" s="116">
        <f t="shared" si="11"/>
        <v>0</v>
      </c>
      <c r="X45" s="117">
        <f t="shared" si="11"/>
        <v>0</v>
      </c>
      <c r="Y45" s="100"/>
      <c r="Z45" s="116">
        <f t="shared" ref="Z45:AJ45" si="12">SUM(Z40:Z44)</f>
        <v>3</v>
      </c>
      <c r="AA45" s="116">
        <f t="shared" si="12"/>
        <v>0</v>
      </c>
      <c r="AB45" s="116">
        <f t="shared" si="12"/>
        <v>2</v>
      </c>
      <c r="AC45" s="116">
        <f t="shared" si="12"/>
        <v>0</v>
      </c>
      <c r="AD45" s="116">
        <f t="shared" si="12"/>
        <v>0</v>
      </c>
      <c r="AE45" s="116">
        <f t="shared" si="12"/>
        <v>0</v>
      </c>
      <c r="AF45" s="116">
        <f t="shared" si="12"/>
        <v>0</v>
      </c>
      <c r="AG45" s="116">
        <f t="shared" si="12"/>
        <v>1</v>
      </c>
      <c r="AH45" s="116">
        <f t="shared" si="12"/>
        <v>4</v>
      </c>
      <c r="AI45" s="116">
        <f t="shared" si="12"/>
        <v>0</v>
      </c>
      <c r="AJ45" s="116">
        <f t="shared" si="12"/>
        <v>0</v>
      </c>
      <c r="AK45" s="92"/>
    </row>
    <row r="46" spans="2:37" ht="16" customHeight="1">
      <c r="C46" s="99" t="s">
        <v>110</v>
      </c>
      <c r="D46" s="100">
        <f t="shared" ref="D46:D58" si="13">SUM(E46:X46)</f>
        <v>40</v>
      </c>
      <c r="E46" s="100"/>
      <c r="F46" s="100"/>
      <c r="G46" s="100"/>
      <c r="H46" s="100"/>
      <c r="I46" s="100"/>
      <c r="J46" s="100"/>
      <c r="K46" s="100"/>
      <c r="L46" s="100"/>
      <c r="M46" s="100"/>
      <c r="N46" s="100"/>
      <c r="O46" s="100"/>
      <c r="P46" s="100"/>
      <c r="Q46" s="100"/>
      <c r="R46" s="100"/>
      <c r="S46" s="100"/>
      <c r="T46" s="100">
        <v>40</v>
      </c>
      <c r="U46" s="100"/>
      <c r="V46" s="100"/>
      <c r="W46" s="100"/>
      <c r="X46" s="111"/>
      <c r="Y46" s="92"/>
      <c r="Z46" s="92"/>
      <c r="AA46" s="92"/>
      <c r="AB46" s="92">
        <v>1</v>
      </c>
      <c r="AC46" s="92"/>
      <c r="AD46" s="92"/>
      <c r="AE46" s="92"/>
      <c r="AF46" s="92"/>
      <c r="AG46" s="92"/>
      <c r="AH46" s="92">
        <v>1</v>
      </c>
      <c r="AI46" s="92"/>
      <c r="AJ46" s="111"/>
      <c r="AK46" s="92"/>
    </row>
    <row r="47" spans="2:37" ht="16" customHeight="1">
      <c r="C47" s="115" t="s">
        <v>25</v>
      </c>
      <c r="D47" s="116">
        <f t="shared" si="13"/>
        <v>40</v>
      </c>
      <c r="E47" s="116">
        <f t="shared" ref="E47:X47" si="14">SUM(E46:E46)</f>
        <v>0</v>
      </c>
      <c r="F47" s="116">
        <f t="shared" si="14"/>
        <v>0</v>
      </c>
      <c r="G47" s="116">
        <f t="shared" si="14"/>
        <v>0</v>
      </c>
      <c r="H47" s="116">
        <f t="shared" si="14"/>
        <v>0</v>
      </c>
      <c r="I47" s="116">
        <f t="shared" si="14"/>
        <v>0</v>
      </c>
      <c r="J47" s="116">
        <f t="shared" si="14"/>
        <v>0</v>
      </c>
      <c r="K47" s="116">
        <f t="shared" si="14"/>
        <v>0</v>
      </c>
      <c r="L47" s="116">
        <f t="shared" si="14"/>
        <v>0</v>
      </c>
      <c r="M47" s="116">
        <f t="shared" si="14"/>
        <v>0</v>
      </c>
      <c r="N47" s="116">
        <f t="shared" si="14"/>
        <v>0</v>
      </c>
      <c r="O47" s="116">
        <f t="shared" si="14"/>
        <v>0</v>
      </c>
      <c r="P47" s="116">
        <f t="shared" si="14"/>
        <v>0</v>
      </c>
      <c r="Q47" s="116">
        <f t="shared" si="14"/>
        <v>0</v>
      </c>
      <c r="R47" s="116">
        <f t="shared" si="14"/>
        <v>0</v>
      </c>
      <c r="S47" s="116">
        <f t="shared" si="14"/>
        <v>0</v>
      </c>
      <c r="T47" s="116">
        <f t="shared" si="14"/>
        <v>40</v>
      </c>
      <c r="U47" s="116">
        <f t="shared" si="14"/>
        <v>0</v>
      </c>
      <c r="V47" s="116">
        <f t="shared" si="14"/>
        <v>0</v>
      </c>
      <c r="W47" s="116">
        <f t="shared" si="14"/>
        <v>0</v>
      </c>
      <c r="X47" s="117">
        <f t="shared" si="14"/>
        <v>0</v>
      </c>
      <c r="Y47" s="100"/>
      <c r="Z47" s="116">
        <f t="shared" ref="Z47:AJ47" si="15">SUM(Z46:Z46)</f>
        <v>0</v>
      </c>
      <c r="AA47" s="116">
        <f t="shared" si="15"/>
        <v>0</v>
      </c>
      <c r="AB47" s="116">
        <f t="shared" si="15"/>
        <v>1</v>
      </c>
      <c r="AC47" s="116">
        <f t="shared" si="15"/>
        <v>0</v>
      </c>
      <c r="AD47" s="116">
        <f t="shared" si="15"/>
        <v>0</v>
      </c>
      <c r="AE47" s="116">
        <f t="shared" si="15"/>
        <v>0</v>
      </c>
      <c r="AF47" s="116">
        <f t="shared" si="15"/>
        <v>0</v>
      </c>
      <c r="AG47" s="116">
        <f t="shared" si="15"/>
        <v>0</v>
      </c>
      <c r="AH47" s="116">
        <f t="shared" si="15"/>
        <v>1</v>
      </c>
      <c r="AI47" s="116">
        <f t="shared" si="15"/>
        <v>0</v>
      </c>
      <c r="AJ47" s="117">
        <f t="shared" si="15"/>
        <v>0</v>
      </c>
      <c r="AK47" s="92"/>
    </row>
    <row r="48" spans="2:37" ht="16" customHeight="1">
      <c r="B48" s="98" t="s">
        <v>82</v>
      </c>
      <c r="C48" s="86" t="s">
        <v>111</v>
      </c>
      <c r="D48" s="104">
        <f t="shared" si="13"/>
        <v>80</v>
      </c>
      <c r="E48" s="104">
        <v>40</v>
      </c>
      <c r="F48" s="104"/>
      <c r="G48" s="104">
        <v>40</v>
      </c>
      <c r="H48" s="104"/>
      <c r="I48" s="104"/>
      <c r="J48" s="104"/>
      <c r="K48" s="104"/>
      <c r="L48" s="104"/>
      <c r="M48" s="104"/>
      <c r="N48" s="104"/>
      <c r="O48" s="104"/>
      <c r="P48" s="104"/>
      <c r="Q48" s="104"/>
      <c r="R48" s="104"/>
      <c r="S48" s="104"/>
      <c r="T48" s="104"/>
      <c r="U48" s="104"/>
      <c r="V48" s="104"/>
      <c r="W48" s="104"/>
      <c r="X48" s="95"/>
      <c r="Y48" s="92"/>
      <c r="Z48" s="95">
        <v>1</v>
      </c>
      <c r="AA48" s="95"/>
      <c r="AB48" s="95"/>
      <c r="AC48" s="95"/>
      <c r="AD48" s="95"/>
      <c r="AE48" s="95"/>
      <c r="AF48" s="95"/>
      <c r="AG48" s="95"/>
      <c r="AH48" s="95">
        <v>1</v>
      </c>
      <c r="AI48" s="95"/>
      <c r="AJ48" s="95"/>
      <c r="AK48" s="92"/>
    </row>
    <row r="49" spans="2:37" ht="16" customHeight="1">
      <c r="B49" s="98" t="s">
        <v>82</v>
      </c>
      <c r="C49" s="99" t="s">
        <v>112</v>
      </c>
      <c r="D49" s="100">
        <f t="shared" si="13"/>
        <v>52</v>
      </c>
      <c r="E49" s="100">
        <v>16</v>
      </c>
      <c r="F49" s="100"/>
      <c r="G49" s="100">
        <v>36</v>
      </c>
      <c r="H49" s="100"/>
      <c r="I49" s="100"/>
      <c r="J49" s="100"/>
      <c r="K49" s="100"/>
      <c r="L49" s="100"/>
      <c r="M49" s="100"/>
      <c r="N49" s="100"/>
      <c r="O49" s="100"/>
      <c r="P49" s="100"/>
      <c r="Q49" s="100"/>
      <c r="R49" s="100"/>
      <c r="S49" s="100"/>
      <c r="T49" s="100"/>
      <c r="U49" s="100"/>
      <c r="V49" s="100"/>
      <c r="W49" s="100"/>
      <c r="X49" s="92"/>
      <c r="Y49" s="92"/>
      <c r="Z49" s="92">
        <v>1</v>
      </c>
      <c r="AA49" s="92"/>
      <c r="AB49" s="92"/>
      <c r="AC49" s="92"/>
      <c r="AD49" s="92"/>
      <c r="AE49" s="92"/>
      <c r="AF49" s="92"/>
      <c r="AG49" s="92"/>
      <c r="AH49" s="92">
        <v>1</v>
      </c>
      <c r="AI49" s="92"/>
      <c r="AJ49" s="92"/>
      <c r="AK49" s="92"/>
    </row>
    <row r="50" spans="2:37" ht="16" customHeight="1">
      <c r="B50" s="98" t="s">
        <v>82</v>
      </c>
      <c r="C50" s="99" t="s">
        <v>113</v>
      </c>
      <c r="D50" s="100">
        <f t="shared" si="13"/>
        <v>108</v>
      </c>
      <c r="E50" s="100"/>
      <c r="F50" s="100"/>
      <c r="G50" s="100"/>
      <c r="H50" s="100"/>
      <c r="I50" s="100"/>
      <c r="J50" s="100"/>
      <c r="K50" s="100"/>
      <c r="L50" s="100"/>
      <c r="M50" s="100"/>
      <c r="N50" s="100"/>
      <c r="O50" s="100"/>
      <c r="P50" s="100"/>
      <c r="Q50" s="100"/>
      <c r="R50" s="100"/>
      <c r="S50" s="100"/>
      <c r="T50" s="100">
        <v>108</v>
      </c>
      <c r="U50" s="100"/>
      <c r="V50" s="100"/>
      <c r="W50" s="100"/>
      <c r="X50" s="92"/>
      <c r="Y50" s="92"/>
      <c r="Z50" s="92"/>
      <c r="AA50" s="92"/>
      <c r="AB50" s="92">
        <v>1</v>
      </c>
      <c r="AC50" s="92"/>
      <c r="AD50" s="92"/>
      <c r="AE50" s="92"/>
      <c r="AF50" s="92"/>
      <c r="AG50" s="92"/>
      <c r="AH50" s="92">
        <v>1</v>
      </c>
      <c r="AI50" s="92"/>
      <c r="AJ50" s="92"/>
      <c r="AK50" s="92"/>
    </row>
    <row r="51" spans="2:37" ht="16" customHeight="1">
      <c r="B51" s="98" t="s">
        <v>82</v>
      </c>
      <c r="C51" s="99" t="s">
        <v>114</v>
      </c>
      <c r="D51" s="100">
        <f t="shared" si="13"/>
        <v>40</v>
      </c>
      <c r="E51" s="100"/>
      <c r="F51" s="100"/>
      <c r="G51" s="100"/>
      <c r="H51" s="100"/>
      <c r="I51" s="100"/>
      <c r="J51" s="100"/>
      <c r="K51" s="100"/>
      <c r="L51" s="100"/>
      <c r="M51" s="100"/>
      <c r="N51" s="100"/>
      <c r="O51" s="100"/>
      <c r="P51" s="100"/>
      <c r="Q51" s="100"/>
      <c r="R51" s="100"/>
      <c r="S51" s="100"/>
      <c r="T51" s="100">
        <v>40</v>
      </c>
      <c r="U51" s="100"/>
      <c r="V51" s="100"/>
      <c r="W51" s="100"/>
      <c r="X51" s="92"/>
      <c r="Y51" s="92"/>
      <c r="Z51" s="92"/>
      <c r="AA51" s="92"/>
      <c r="AB51" s="92">
        <v>1</v>
      </c>
      <c r="AC51" s="92"/>
      <c r="AD51" s="92"/>
      <c r="AE51" s="92"/>
      <c r="AF51" s="92"/>
      <c r="AG51" s="92"/>
      <c r="AH51" s="92">
        <v>1</v>
      </c>
      <c r="AI51" s="92"/>
      <c r="AJ51" s="92"/>
      <c r="AK51" s="92"/>
    </row>
    <row r="52" spans="2:37" ht="16" customHeight="1">
      <c r="C52" s="99" t="s">
        <v>115</v>
      </c>
      <c r="D52" s="100">
        <f t="shared" si="13"/>
        <v>40</v>
      </c>
      <c r="E52" s="100"/>
      <c r="F52" s="100"/>
      <c r="G52" s="100"/>
      <c r="H52" s="100"/>
      <c r="I52" s="100" t="s">
        <v>388</v>
      </c>
      <c r="J52" s="100"/>
      <c r="K52" s="100"/>
      <c r="L52" s="100"/>
      <c r="M52" s="100"/>
      <c r="N52" s="100"/>
      <c r="O52" s="100"/>
      <c r="P52" s="100"/>
      <c r="Q52" s="100"/>
      <c r="R52" s="100"/>
      <c r="S52" s="100"/>
      <c r="T52" s="100">
        <v>40</v>
      </c>
      <c r="U52" s="100"/>
      <c r="V52" s="100"/>
      <c r="W52" s="100"/>
      <c r="X52" s="92"/>
      <c r="Y52" s="92"/>
      <c r="Z52" s="92"/>
      <c r="AA52" s="92"/>
      <c r="AB52" s="92">
        <v>1</v>
      </c>
      <c r="AC52" s="92"/>
      <c r="AD52" s="92"/>
      <c r="AE52" s="92"/>
      <c r="AF52" s="92"/>
      <c r="AG52" s="92">
        <v>1</v>
      </c>
      <c r="AH52" s="92"/>
      <c r="AI52" s="92"/>
      <c r="AJ52" s="92"/>
      <c r="AK52" s="92"/>
    </row>
    <row r="53" spans="2:37" ht="16" customHeight="1">
      <c r="C53" s="99" t="s">
        <v>26</v>
      </c>
      <c r="D53" s="100">
        <f t="shared" si="13"/>
        <v>320</v>
      </c>
      <c r="E53" s="100">
        <f t="shared" ref="E53:X53" si="16">SUM(E48:E52)</f>
        <v>56</v>
      </c>
      <c r="F53" s="100">
        <f t="shared" si="16"/>
        <v>0</v>
      </c>
      <c r="G53" s="100">
        <f t="shared" si="16"/>
        <v>76</v>
      </c>
      <c r="H53" s="100">
        <f t="shared" si="16"/>
        <v>0</v>
      </c>
      <c r="I53" s="100">
        <f t="shared" si="16"/>
        <v>0</v>
      </c>
      <c r="J53" s="100">
        <f t="shared" si="16"/>
        <v>0</v>
      </c>
      <c r="K53" s="100">
        <f t="shared" si="16"/>
        <v>0</v>
      </c>
      <c r="L53" s="100">
        <f t="shared" si="16"/>
        <v>0</v>
      </c>
      <c r="M53" s="100">
        <f t="shared" si="16"/>
        <v>0</v>
      </c>
      <c r="N53" s="100">
        <f t="shared" si="16"/>
        <v>0</v>
      </c>
      <c r="O53" s="100">
        <f t="shared" si="16"/>
        <v>0</v>
      </c>
      <c r="P53" s="100">
        <f t="shared" si="16"/>
        <v>0</v>
      </c>
      <c r="Q53" s="100">
        <f t="shared" si="16"/>
        <v>0</v>
      </c>
      <c r="R53" s="100">
        <f t="shared" si="16"/>
        <v>0</v>
      </c>
      <c r="S53" s="100">
        <f t="shared" si="16"/>
        <v>0</v>
      </c>
      <c r="T53" s="100">
        <f t="shared" si="16"/>
        <v>188</v>
      </c>
      <c r="U53" s="100">
        <f t="shared" si="16"/>
        <v>0</v>
      </c>
      <c r="V53" s="100">
        <f t="shared" si="16"/>
        <v>0</v>
      </c>
      <c r="W53" s="100">
        <f t="shared" si="16"/>
        <v>0</v>
      </c>
      <c r="X53" s="100">
        <f t="shared" si="16"/>
        <v>0</v>
      </c>
      <c r="Y53" s="100"/>
      <c r="Z53" s="100">
        <f t="shared" ref="Z53:AJ53" si="17">SUM(Z48:Z52)</f>
        <v>2</v>
      </c>
      <c r="AA53" s="100">
        <f t="shared" si="17"/>
        <v>0</v>
      </c>
      <c r="AB53" s="100">
        <f t="shared" si="17"/>
        <v>3</v>
      </c>
      <c r="AC53" s="100">
        <f t="shared" si="17"/>
        <v>0</v>
      </c>
      <c r="AD53" s="100">
        <f t="shared" si="17"/>
        <v>0</v>
      </c>
      <c r="AE53" s="100">
        <f t="shared" si="17"/>
        <v>0</v>
      </c>
      <c r="AF53" s="100">
        <f t="shared" si="17"/>
        <v>0</v>
      </c>
      <c r="AG53" s="100">
        <f t="shared" si="17"/>
        <v>1</v>
      </c>
      <c r="AH53" s="100">
        <f t="shared" si="17"/>
        <v>4</v>
      </c>
      <c r="AI53" s="100">
        <f t="shared" si="17"/>
        <v>0</v>
      </c>
      <c r="AJ53" s="100">
        <f t="shared" si="17"/>
        <v>0</v>
      </c>
      <c r="AK53" s="92"/>
    </row>
    <row r="54" spans="2:37" ht="16" customHeight="1">
      <c r="B54" s="98" t="s">
        <v>82</v>
      </c>
      <c r="C54" s="86" t="s">
        <v>116</v>
      </c>
      <c r="D54" s="104">
        <f t="shared" si="13"/>
        <v>40</v>
      </c>
      <c r="E54" s="104"/>
      <c r="F54" s="104"/>
      <c r="G54" s="104"/>
      <c r="H54" s="104"/>
      <c r="I54" s="104"/>
      <c r="J54" s="104"/>
      <c r="K54" s="104"/>
      <c r="L54" s="104"/>
      <c r="M54" s="104"/>
      <c r="N54" s="104"/>
      <c r="O54" s="104"/>
      <c r="P54" s="104"/>
      <c r="Q54" s="104"/>
      <c r="R54" s="104"/>
      <c r="S54" s="104"/>
      <c r="T54" s="104">
        <v>40</v>
      </c>
      <c r="U54" s="104"/>
      <c r="V54" s="104"/>
      <c r="W54" s="104"/>
      <c r="X54" s="95"/>
      <c r="Y54" s="92"/>
      <c r="Z54" s="95"/>
      <c r="AA54" s="95"/>
      <c r="AB54" s="95">
        <v>1</v>
      </c>
      <c r="AC54" s="95"/>
      <c r="AD54" s="95"/>
      <c r="AE54" s="95"/>
      <c r="AF54" s="95"/>
      <c r="AG54" s="95"/>
      <c r="AH54" s="95">
        <v>1</v>
      </c>
      <c r="AI54" s="95"/>
      <c r="AJ54" s="95"/>
      <c r="AK54" s="92"/>
    </row>
    <row r="55" spans="2:37" ht="16" customHeight="1">
      <c r="B55" s="98" t="s">
        <v>82</v>
      </c>
      <c r="C55" s="99" t="s">
        <v>117</v>
      </c>
      <c r="D55" s="100">
        <f t="shared" si="13"/>
        <v>40</v>
      </c>
      <c r="E55" s="100"/>
      <c r="F55" s="100"/>
      <c r="G55" s="100"/>
      <c r="H55" s="100"/>
      <c r="I55" s="100"/>
      <c r="J55" s="100"/>
      <c r="K55" s="100"/>
      <c r="L55" s="100"/>
      <c r="M55" s="100"/>
      <c r="N55" s="100"/>
      <c r="O55" s="100"/>
      <c r="P55" s="100"/>
      <c r="Q55" s="100"/>
      <c r="R55" s="100"/>
      <c r="S55" s="100"/>
      <c r="T55" s="100">
        <v>40</v>
      </c>
      <c r="U55" s="100"/>
      <c r="V55" s="100"/>
      <c r="W55" s="100"/>
      <c r="X55" s="92"/>
      <c r="Y55" s="92"/>
      <c r="Z55" s="92"/>
      <c r="AA55" s="92"/>
      <c r="AB55" s="92">
        <v>1</v>
      </c>
      <c r="AC55" s="92"/>
      <c r="AD55" s="92"/>
      <c r="AE55" s="92"/>
      <c r="AF55" s="92"/>
      <c r="AG55" s="92"/>
      <c r="AH55" s="92">
        <v>1</v>
      </c>
      <c r="AI55" s="92"/>
      <c r="AJ55" s="92"/>
      <c r="AK55" s="92"/>
    </row>
    <row r="56" spans="2:37" ht="16" customHeight="1">
      <c r="B56" s="98" t="s">
        <v>82</v>
      </c>
      <c r="C56" s="99" t="s">
        <v>118</v>
      </c>
      <c r="D56" s="100">
        <f t="shared" ref="D56" si="18">SUM(E56:X56)</f>
        <v>70</v>
      </c>
      <c r="E56" s="100">
        <v>30</v>
      </c>
      <c r="F56" s="100"/>
      <c r="G56" s="100">
        <v>40</v>
      </c>
      <c r="H56" s="100"/>
      <c r="I56" s="100"/>
      <c r="J56" s="100"/>
      <c r="K56" s="100"/>
      <c r="L56" s="100"/>
      <c r="M56" s="100"/>
      <c r="N56" s="100"/>
      <c r="O56" s="100"/>
      <c r="P56" s="100"/>
      <c r="Q56" s="100"/>
      <c r="R56" s="100"/>
      <c r="S56" s="100"/>
      <c r="T56" s="100"/>
      <c r="U56" s="100"/>
      <c r="V56" s="100"/>
      <c r="W56" s="100"/>
      <c r="X56" s="92"/>
      <c r="Y56" s="92"/>
      <c r="Z56" s="92">
        <v>1</v>
      </c>
      <c r="AA56" s="92"/>
      <c r="AB56" s="92"/>
      <c r="AC56" s="92"/>
      <c r="AD56" s="92"/>
      <c r="AE56" s="92"/>
      <c r="AF56" s="92"/>
      <c r="AG56" s="92"/>
      <c r="AH56" s="92">
        <v>1</v>
      </c>
      <c r="AI56" s="92"/>
      <c r="AJ56" s="92"/>
      <c r="AK56" s="92"/>
    </row>
    <row r="57" spans="2:37" ht="16" customHeight="1">
      <c r="B57" s="98" t="s">
        <v>82</v>
      </c>
      <c r="C57" s="99" t="s">
        <v>394</v>
      </c>
      <c r="D57" s="100">
        <f t="shared" si="13"/>
        <v>40</v>
      </c>
      <c r="E57" s="100">
        <v>10</v>
      </c>
      <c r="F57" s="100"/>
      <c r="G57" s="100">
        <v>30</v>
      </c>
      <c r="H57" s="100"/>
      <c r="I57" s="100"/>
      <c r="J57" s="100"/>
      <c r="K57" s="100"/>
      <c r="L57" s="100"/>
      <c r="M57" s="100"/>
      <c r="N57" s="100"/>
      <c r="O57" s="100"/>
      <c r="P57" s="100"/>
      <c r="Q57" s="100"/>
      <c r="R57" s="100"/>
      <c r="S57" s="100"/>
      <c r="T57" s="100"/>
      <c r="U57" s="100"/>
      <c r="V57" s="100"/>
      <c r="W57" s="100"/>
      <c r="X57" s="92"/>
      <c r="Y57" s="92"/>
      <c r="Z57" s="92">
        <v>1</v>
      </c>
      <c r="AA57" s="92"/>
      <c r="AB57" s="92"/>
      <c r="AC57" s="92"/>
      <c r="AD57" s="92"/>
      <c r="AE57" s="92"/>
      <c r="AF57" s="92"/>
      <c r="AG57" s="92"/>
      <c r="AH57" s="92">
        <v>1</v>
      </c>
      <c r="AI57" s="92"/>
      <c r="AJ57" s="92"/>
      <c r="AK57" s="92"/>
    </row>
    <row r="58" spans="2:37" ht="16" customHeight="1">
      <c r="C58" s="99" t="s">
        <v>27</v>
      </c>
      <c r="D58" s="100">
        <f t="shared" si="13"/>
        <v>190</v>
      </c>
      <c r="E58" s="100">
        <f t="shared" ref="E58:X58" si="19">SUM(E54:E57)</f>
        <v>40</v>
      </c>
      <c r="F58" s="100">
        <f t="shared" si="19"/>
        <v>0</v>
      </c>
      <c r="G58" s="100">
        <f t="shared" si="19"/>
        <v>70</v>
      </c>
      <c r="H58" s="100">
        <f t="shared" si="19"/>
        <v>0</v>
      </c>
      <c r="I58" s="100">
        <f t="shared" si="19"/>
        <v>0</v>
      </c>
      <c r="J58" s="100">
        <f t="shared" si="19"/>
        <v>0</v>
      </c>
      <c r="K58" s="100">
        <f t="shared" si="19"/>
        <v>0</v>
      </c>
      <c r="L58" s="100">
        <f t="shared" si="19"/>
        <v>0</v>
      </c>
      <c r="M58" s="100">
        <f t="shared" si="19"/>
        <v>0</v>
      </c>
      <c r="N58" s="100">
        <f t="shared" si="19"/>
        <v>0</v>
      </c>
      <c r="O58" s="100">
        <f t="shared" si="19"/>
        <v>0</v>
      </c>
      <c r="P58" s="100">
        <f t="shared" si="19"/>
        <v>0</v>
      </c>
      <c r="Q58" s="100">
        <f t="shared" si="19"/>
        <v>0</v>
      </c>
      <c r="R58" s="100">
        <f t="shared" si="19"/>
        <v>0</v>
      </c>
      <c r="S58" s="100">
        <f t="shared" si="19"/>
        <v>0</v>
      </c>
      <c r="T58" s="100">
        <f t="shared" si="19"/>
        <v>80</v>
      </c>
      <c r="U58" s="100">
        <f t="shared" si="19"/>
        <v>0</v>
      </c>
      <c r="V58" s="100">
        <f t="shared" si="19"/>
        <v>0</v>
      </c>
      <c r="W58" s="100">
        <f t="shared" si="19"/>
        <v>0</v>
      </c>
      <c r="X58" s="100">
        <f t="shared" si="19"/>
        <v>0</v>
      </c>
      <c r="Y58" s="100"/>
      <c r="Z58" s="100">
        <f t="shared" ref="Z58:AJ58" si="20">SUM(Z54:Z57)</f>
        <v>2</v>
      </c>
      <c r="AA58" s="100">
        <f t="shared" si="20"/>
        <v>0</v>
      </c>
      <c r="AB58" s="100">
        <f t="shared" si="20"/>
        <v>2</v>
      </c>
      <c r="AC58" s="100">
        <f t="shared" si="20"/>
        <v>0</v>
      </c>
      <c r="AD58" s="100">
        <f t="shared" si="20"/>
        <v>0</v>
      </c>
      <c r="AE58" s="100">
        <f t="shared" si="20"/>
        <v>0</v>
      </c>
      <c r="AF58" s="100">
        <f t="shared" si="20"/>
        <v>0</v>
      </c>
      <c r="AG58" s="100">
        <f t="shared" si="20"/>
        <v>0</v>
      </c>
      <c r="AH58" s="100">
        <f t="shared" si="20"/>
        <v>4</v>
      </c>
      <c r="AI58" s="100">
        <f t="shared" si="20"/>
        <v>0</v>
      </c>
      <c r="AJ58" s="100">
        <f t="shared" si="20"/>
        <v>0</v>
      </c>
      <c r="AK58" s="92"/>
    </row>
    <row r="59" spans="2:37" ht="16" customHeight="1" thickBot="1">
      <c r="C59" s="101" t="s">
        <v>119</v>
      </c>
      <c r="D59" s="104">
        <f t="shared" ref="D59:X59" si="21">D30+D39+D45+D47+D53+D58</f>
        <v>1644</v>
      </c>
      <c r="E59" s="104">
        <f t="shared" si="21"/>
        <v>205</v>
      </c>
      <c r="F59" s="104">
        <f t="shared" si="21"/>
        <v>0</v>
      </c>
      <c r="G59" s="104">
        <f t="shared" si="21"/>
        <v>446</v>
      </c>
      <c r="H59" s="104">
        <f t="shared" si="21"/>
        <v>0</v>
      </c>
      <c r="I59" s="104">
        <f t="shared" si="21"/>
        <v>40</v>
      </c>
      <c r="J59" s="104">
        <f t="shared" si="21"/>
        <v>0</v>
      </c>
      <c r="K59" s="104">
        <f t="shared" si="21"/>
        <v>0</v>
      </c>
      <c r="L59" s="104">
        <f t="shared" si="21"/>
        <v>0</v>
      </c>
      <c r="M59" s="104">
        <f t="shared" si="21"/>
        <v>0</v>
      </c>
      <c r="N59" s="104">
        <f t="shared" si="21"/>
        <v>0</v>
      </c>
      <c r="O59" s="104">
        <f t="shared" si="21"/>
        <v>0</v>
      </c>
      <c r="P59" s="104">
        <f t="shared" si="21"/>
        <v>0</v>
      </c>
      <c r="Q59" s="104">
        <f t="shared" si="21"/>
        <v>0</v>
      </c>
      <c r="R59" s="104">
        <f t="shared" si="21"/>
        <v>0</v>
      </c>
      <c r="S59" s="104">
        <f t="shared" si="21"/>
        <v>0</v>
      </c>
      <c r="T59" s="104">
        <f t="shared" si="21"/>
        <v>923</v>
      </c>
      <c r="U59" s="104">
        <f t="shared" si="21"/>
        <v>30</v>
      </c>
      <c r="V59" s="104">
        <f t="shared" si="21"/>
        <v>0</v>
      </c>
      <c r="W59" s="104">
        <f t="shared" si="21"/>
        <v>0</v>
      </c>
      <c r="X59" s="104">
        <f t="shared" si="21"/>
        <v>0</v>
      </c>
      <c r="Y59" s="100"/>
      <c r="Z59" s="104">
        <f t="shared" ref="Z59:AJ59" si="22">Z30+Z39+Z45+Z47+Z53+Z58</f>
        <v>9</v>
      </c>
      <c r="AA59" s="104">
        <f t="shared" si="22"/>
        <v>0</v>
      </c>
      <c r="AB59" s="104">
        <f t="shared" si="22"/>
        <v>19</v>
      </c>
      <c r="AC59" s="104">
        <f t="shared" si="22"/>
        <v>1</v>
      </c>
      <c r="AD59" s="104">
        <f t="shared" si="22"/>
        <v>0</v>
      </c>
      <c r="AE59" s="104">
        <f t="shared" si="22"/>
        <v>0</v>
      </c>
      <c r="AF59" s="104">
        <f t="shared" si="22"/>
        <v>0</v>
      </c>
      <c r="AG59" s="104">
        <f t="shared" si="22"/>
        <v>6</v>
      </c>
      <c r="AH59" s="104">
        <f t="shared" si="22"/>
        <v>22</v>
      </c>
      <c r="AI59" s="104">
        <f t="shared" si="22"/>
        <v>1</v>
      </c>
      <c r="AJ59" s="104">
        <f t="shared" si="22"/>
        <v>0</v>
      </c>
    </row>
    <row r="60" spans="2:37" ht="16" customHeight="1">
      <c r="C60" s="105"/>
      <c r="D60" s="118"/>
      <c r="E60" s="118"/>
      <c r="F60" s="118"/>
      <c r="G60" s="118"/>
      <c r="H60" s="118"/>
      <c r="I60" s="118"/>
      <c r="J60" s="118"/>
      <c r="K60" s="118"/>
      <c r="L60" s="118"/>
      <c r="M60" s="118"/>
      <c r="N60" s="118"/>
      <c r="O60" s="118"/>
      <c r="P60" s="118"/>
      <c r="Q60" s="118"/>
      <c r="R60" s="118"/>
      <c r="S60" s="118"/>
      <c r="T60" s="118"/>
      <c r="U60" s="118"/>
      <c r="V60" s="118"/>
      <c r="W60" s="118"/>
      <c r="X60" s="105"/>
      <c r="Z60" s="106"/>
      <c r="AA60" s="106"/>
      <c r="AB60" s="106"/>
      <c r="AC60" s="106"/>
      <c r="AD60" s="106"/>
      <c r="AE60" s="106"/>
      <c r="AF60" s="106"/>
      <c r="AG60" s="106"/>
      <c r="AH60" s="106"/>
      <c r="AI60" s="106"/>
      <c r="AJ60" s="106"/>
    </row>
    <row r="61" spans="2:37" ht="16" customHeight="1">
      <c r="D61" s="119"/>
      <c r="E61" s="119"/>
      <c r="F61" s="119"/>
      <c r="G61" s="119"/>
      <c r="H61" s="119"/>
      <c r="I61" s="119"/>
      <c r="J61" s="119"/>
      <c r="K61" s="119"/>
      <c r="L61" s="119"/>
      <c r="M61" s="119"/>
      <c r="N61" s="119"/>
      <c r="O61" s="119"/>
      <c r="P61" s="119"/>
      <c r="Q61" s="119"/>
      <c r="R61" s="119"/>
      <c r="S61" s="119"/>
      <c r="T61" s="119"/>
      <c r="U61" s="119"/>
      <c r="V61" s="119"/>
      <c r="W61" s="119"/>
      <c r="AK61" s="92"/>
    </row>
    <row r="62" spans="2:37" ht="16" customHeight="1">
      <c r="B62" s="98" t="s">
        <v>82</v>
      </c>
      <c r="C62" s="86" t="s">
        <v>120</v>
      </c>
      <c r="D62" s="104">
        <f t="shared" ref="D62:D76" si="23">SUM(E62:X62)</f>
        <v>200</v>
      </c>
      <c r="E62" s="104"/>
      <c r="F62" s="104"/>
      <c r="G62" s="104">
        <v>100</v>
      </c>
      <c r="H62" s="104"/>
      <c r="I62" s="104">
        <v>100</v>
      </c>
      <c r="J62" s="104"/>
      <c r="K62" s="104"/>
      <c r="L62" s="104"/>
      <c r="M62" s="104"/>
      <c r="N62" s="104"/>
      <c r="O62" s="104"/>
      <c r="P62" s="104"/>
      <c r="Q62" s="104"/>
      <c r="R62" s="104"/>
      <c r="S62" s="104"/>
      <c r="T62" s="104"/>
      <c r="U62" s="104"/>
      <c r="V62" s="104"/>
      <c r="W62" s="104"/>
      <c r="X62" s="95"/>
      <c r="Y62" s="92"/>
      <c r="Z62" s="95">
        <v>1</v>
      </c>
      <c r="AA62" s="95"/>
      <c r="AB62" s="95"/>
      <c r="AC62" s="95"/>
      <c r="AD62" s="95"/>
      <c r="AE62" s="95"/>
      <c r="AF62" s="95"/>
      <c r="AG62" s="95"/>
      <c r="AH62" s="95">
        <v>1</v>
      </c>
      <c r="AI62" s="95"/>
      <c r="AJ62" s="110"/>
      <c r="AK62" s="92"/>
    </row>
    <row r="63" spans="2:37" ht="16" customHeight="1">
      <c r="B63" s="98" t="s">
        <v>82</v>
      </c>
      <c r="C63" s="99" t="s">
        <v>121</v>
      </c>
      <c r="D63" s="100">
        <f t="shared" si="23"/>
        <v>120</v>
      </c>
      <c r="E63" s="100">
        <v>40</v>
      </c>
      <c r="F63" s="100"/>
      <c r="G63" s="100">
        <v>40</v>
      </c>
      <c r="H63" s="100"/>
      <c r="I63" s="100"/>
      <c r="J63" s="100"/>
      <c r="K63" s="100"/>
      <c r="L63" s="100">
        <v>40</v>
      </c>
      <c r="M63" s="100"/>
      <c r="N63" s="100"/>
      <c r="O63" s="100"/>
      <c r="P63" s="100"/>
      <c r="Q63" s="100"/>
      <c r="R63" s="100"/>
      <c r="S63" s="100"/>
      <c r="T63" s="100"/>
      <c r="U63" s="100"/>
      <c r="V63" s="100"/>
      <c r="W63" s="100"/>
      <c r="X63" s="92"/>
      <c r="Y63" s="92"/>
      <c r="Z63" s="92">
        <v>1</v>
      </c>
      <c r="AA63" s="92"/>
      <c r="AB63" s="92"/>
      <c r="AC63" s="92"/>
      <c r="AD63" s="92"/>
      <c r="AE63" s="92"/>
      <c r="AF63" s="92"/>
      <c r="AG63" s="92"/>
      <c r="AH63" s="92">
        <v>1</v>
      </c>
      <c r="AI63" s="92"/>
      <c r="AJ63" s="111"/>
      <c r="AK63" s="92"/>
    </row>
    <row r="64" spans="2:37" ht="16" customHeight="1">
      <c r="B64" s="98" t="s">
        <v>82</v>
      </c>
      <c r="C64" s="99" t="s">
        <v>122</v>
      </c>
      <c r="D64" s="100">
        <f t="shared" si="23"/>
        <v>80</v>
      </c>
      <c r="E64" s="100">
        <v>40</v>
      </c>
      <c r="F64" s="100"/>
      <c r="G64" s="100">
        <v>40</v>
      </c>
      <c r="H64" s="100"/>
      <c r="I64" s="100"/>
      <c r="J64" s="100"/>
      <c r="K64" s="100"/>
      <c r="L64" s="100"/>
      <c r="M64" s="100"/>
      <c r="N64" s="100"/>
      <c r="O64" s="100"/>
      <c r="P64" s="100"/>
      <c r="Q64" s="100"/>
      <c r="R64" s="100"/>
      <c r="S64" s="100"/>
      <c r="T64" s="100"/>
      <c r="U64" s="100"/>
      <c r="V64" s="100"/>
      <c r="W64" s="100"/>
      <c r="X64" s="92"/>
      <c r="Y64" s="92"/>
      <c r="Z64" s="92">
        <v>1</v>
      </c>
      <c r="AA64" s="92"/>
      <c r="AB64" s="92"/>
      <c r="AC64" s="92"/>
      <c r="AD64" s="92"/>
      <c r="AE64" s="92"/>
      <c r="AF64" s="92"/>
      <c r="AG64" s="92"/>
      <c r="AH64" s="92">
        <v>1</v>
      </c>
      <c r="AI64" s="92"/>
      <c r="AJ64" s="111"/>
      <c r="AK64" s="92"/>
    </row>
    <row r="65" spans="2:37" ht="16" customHeight="1">
      <c r="C65" s="99" t="s">
        <v>28</v>
      </c>
      <c r="D65" s="100">
        <f t="shared" si="23"/>
        <v>400</v>
      </c>
      <c r="E65" s="100">
        <f t="shared" ref="E65:X65" si="24">SUM(E62:E64)</f>
        <v>80</v>
      </c>
      <c r="F65" s="100">
        <f t="shared" si="24"/>
        <v>0</v>
      </c>
      <c r="G65" s="100">
        <f t="shared" si="24"/>
        <v>180</v>
      </c>
      <c r="H65" s="100">
        <f t="shared" si="24"/>
        <v>0</v>
      </c>
      <c r="I65" s="100">
        <f t="shared" si="24"/>
        <v>100</v>
      </c>
      <c r="J65" s="100">
        <f t="shared" si="24"/>
        <v>0</v>
      </c>
      <c r="K65" s="100">
        <f t="shared" si="24"/>
        <v>0</v>
      </c>
      <c r="L65" s="100">
        <f t="shared" si="24"/>
        <v>40</v>
      </c>
      <c r="M65" s="100">
        <f t="shared" si="24"/>
        <v>0</v>
      </c>
      <c r="N65" s="100">
        <f t="shared" si="24"/>
        <v>0</v>
      </c>
      <c r="O65" s="100">
        <f t="shared" si="24"/>
        <v>0</v>
      </c>
      <c r="P65" s="100">
        <f t="shared" si="24"/>
        <v>0</v>
      </c>
      <c r="Q65" s="100">
        <f t="shared" si="24"/>
        <v>0</v>
      </c>
      <c r="R65" s="100">
        <f t="shared" si="24"/>
        <v>0</v>
      </c>
      <c r="S65" s="100">
        <f t="shared" si="24"/>
        <v>0</v>
      </c>
      <c r="T65" s="100">
        <f t="shared" si="24"/>
        <v>0</v>
      </c>
      <c r="U65" s="100">
        <f t="shared" si="24"/>
        <v>0</v>
      </c>
      <c r="V65" s="100">
        <f t="shared" si="24"/>
        <v>0</v>
      </c>
      <c r="W65" s="100">
        <f t="shared" si="24"/>
        <v>0</v>
      </c>
      <c r="X65" s="100">
        <f t="shared" si="24"/>
        <v>0</v>
      </c>
      <c r="Y65" s="100"/>
      <c r="Z65" s="100">
        <f t="shared" ref="Z65:AJ65" si="25">SUM(Z62:Z64)</f>
        <v>3</v>
      </c>
      <c r="AA65" s="100">
        <f t="shared" si="25"/>
        <v>0</v>
      </c>
      <c r="AB65" s="100">
        <f t="shared" si="25"/>
        <v>0</v>
      </c>
      <c r="AC65" s="100">
        <f t="shared" si="25"/>
        <v>0</v>
      </c>
      <c r="AD65" s="100">
        <f t="shared" si="25"/>
        <v>0</v>
      </c>
      <c r="AE65" s="100">
        <f t="shared" si="25"/>
        <v>0</v>
      </c>
      <c r="AF65" s="100">
        <f t="shared" si="25"/>
        <v>0</v>
      </c>
      <c r="AG65" s="100">
        <f t="shared" si="25"/>
        <v>0</v>
      </c>
      <c r="AH65" s="100">
        <f t="shared" si="25"/>
        <v>3</v>
      </c>
      <c r="AI65" s="100">
        <f t="shared" si="25"/>
        <v>0</v>
      </c>
      <c r="AJ65" s="120">
        <f t="shared" si="25"/>
        <v>0</v>
      </c>
      <c r="AK65" s="92"/>
    </row>
    <row r="66" spans="2:37" ht="16" customHeight="1">
      <c r="B66" s="98" t="s">
        <v>82</v>
      </c>
      <c r="C66" s="86" t="s">
        <v>123</v>
      </c>
      <c r="D66" s="104">
        <f t="shared" si="23"/>
        <v>100</v>
      </c>
      <c r="E66" s="104"/>
      <c r="F66" s="104"/>
      <c r="G66" s="104"/>
      <c r="H66" s="104"/>
      <c r="I66" s="104"/>
      <c r="J66" s="104"/>
      <c r="K66" s="104"/>
      <c r="L66" s="104"/>
      <c r="M66" s="104"/>
      <c r="N66" s="104"/>
      <c r="O66" s="104"/>
      <c r="P66" s="104"/>
      <c r="Q66" s="104"/>
      <c r="R66" s="104"/>
      <c r="S66" s="104"/>
      <c r="T66" s="104">
        <v>100</v>
      </c>
      <c r="U66" s="104"/>
      <c r="V66" s="104"/>
      <c r="W66" s="104"/>
      <c r="X66" s="95"/>
      <c r="Y66" s="92"/>
      <c r="Z66" s="95"/>
      <c r="AA66" s="95"/>
      <c r="AB66" s="95">
        <v>1</v>
      </c>
      <c r="AC66" s="95"/>
      <c r="AD66" s="95"/>
      <c r="AE66" s="95"/>
      <c r="AF66" s="95"/>
      <c r="AG66" s="95"/>
      <c r="AH66" s="95">
        <v>1</v>
      </c>
      <c r="AI66" s="95"/>
      <c r="AJ66" s="95"/>
      <c r="AK66" s="92"/>
    </row>
    <row r="67" spans="2:37" ht="16" customHeight="1">
      <c r="B67" s="98" t="s">
        <v>82</v>
      </c>
      <c r="C67" s="99" t="s">
        <v>124</v>
      </c>
      <c r="D67" s="100">
        <f t="shared" si="23"/>
        <v>35</v>
      </c>
      <c r="E67" s="112">
        <v>20</v>
      </c>
      <c r="F67" s="100"/>
      <c r="G67" s="112">
        <v>15</v>
      </c>
      <c r="H67" s="100"/>
      <c r="I67" s="100"/>
      <c r="J67" s="100"/>
      <c r="K67" s="100"/>
      <c r="L67" s="100"/>
      <c r="M67" s="100"/>
      <c r="N67" s="100"/>
      <c r="O67" s="100"/>
      <c r="P67" s="100"/>
      <c r="Q67" s="100"/>
      <c r="R67" s="100"/>
      <c r="S67" s="100"/>
      <c r="T67" s="100"/>
      <c r="U67" s="100"/>
      <c r="V67" s="100"/>
      <c r="W67" s="100"/>
      <c r="X67" s="92"/>
      <c r="Y67" s="92"/>
      <c r="Z67" s="92">
        <v>1</v>
      </c>
      <c r="AA67" s="92"/>
      <c r="AB67" s="92"/>
      <c r="AC67" s="92"/>
      <c r="AD67" s="92"/>
      <c r="AE67" s="92"/>
      <c r="AF67" s="92"/>
      <c r="AG67" s="92"/>
      <c r="AH67" s="92">
        <v>1</v>
      </c>
      <c r="AI67" s="92"/>
      <c r="AJ67" s="92"/>
      <c r="AK67" s="92"/>
    </row>
    <row r="68" spans="2:37" ht="16" customHeight="1">
      <c r="B68" s="98" t="s">
        <v>82</v>
      </c>
      <c r="C68" s="99" t="s">
        <v>125</v>
      </c>
      <c r="D68" s="100">
        <f t="shared" si="23"/>
        <v>110</v>
      </c>
      <c r="E68" s="100">
        <v>40</v>
      </c>
      <c r="F68" s="100"/>
      <c r="G68" s="100">
        <v>40</v>
      </c>
      <c r="H68" s="100"/>
      <c r="I68" s="100"/>
      <c r="J68" s="100"/>
      <c r="K68" s="100"/>
      <c r="L68" s="100">
        <v>30</v>
      </c>
      <c r="M68" s="100"/>
      <c r="N68" s="100"/>
      <c r="O68" s="100"/>
      <c r="P68" s="100"/>
      <c r="Q68" s="100"/>
      <c r="R68" s="100"/>
      <c r="S68" s="100"/>
      <c r="T68" s="100"/>
      <c r="U68" s="100"/>
      <c r="V68" s="100"/>
      <c r="W68" s="100"/>
      <c r="X68" s="92"/>
      <c r="Y68" s="92"/>
      <c r="Z68" s="92">
        <v>1</v>
      </c>
      <c r="AA68" s="92"/>
      <c r="AB68" s="92"/>
      <c r="AC68" s="92"/>
      <c r="AD68" s="92"/>
      <c r="AE68" s="92"/>
      <c r="AF68" s="92"/>
      <c r="AG68" s="92"/>
      <c r="AH68" s="92">
        <v>1</v>
      </c>
      <c r="AI68" s="92"/>
      <c r="AJ68" s="92"/>
      <c r="AK68" s="92"/>
    </row>
    <row r="69" spans="2:37" ht="16" customHeight="1">
      <c r="B69" s="98" t="s">
        <v>82</v>
      </c>
      <c r="C69" s="99" t="s">
        <v>126</v>
      </c>
      <c r="D69" s="100">
        <f t="shared" si="23"/>
        <v>40</v>
      </c>
      <c r="E69" s="100"/>
      <c r="F69" s="100"/>
      <c r="G69" s="100"/>
      <c r="H69" s="100"/>
      <c r="I69" s="100"/>
      <c r="J69" s="100"/>
      <c r="K69" s="100"/>
      <c r="L69" s="100"/>
      <c r="M69" s="100"/>
      <c r="N69" s="100"/>
      <c r="O69" s="100"/>
      <c r="P69" s="100"/>
      <c r="Q69" s="100"/>
      <c r="R69" s="100"/>
      <c r="S69" s="100"/>
      <c r="T69" s="100">
        <f>60-20</f>
        <v>40</v>
      </c>
      <c r="U69" s="100"/>
      <c r="V69" s="100"/>
      <c r="W69" s="100"/>
      <c r="X69" s="92"/>
      <c r="Y69" s="92"/>
      <c r="Z69" s="92"/>
      <c r="AA69" s="92"/>
      <c r="AB69" s="92">
        <v>1</v>
      </c>
      <c r="AC69" s="92"/>
      <c r="AD69" s="92"/>
      <c r="AE69" s="92"/>
      <c r="AF69" s="92"/>
      <c r="AG69" s="92"/>
      <c r="AH69" s="92">
        <v>1</v>
      </c>
      <c r="AI69" s="92"/>
      <c r="AJ69" s="92"/>
      <c r="AK69" s="92"/>
    </row>
    <row r="70" spans="2:37" ht="16" customHeight="1">
      <c r="C70" s="99" t="s">
        <v>127</v>
      </c>
      <c r="D70" s="100">
        <f t="shared" si="23"/>
        <v>40</v>
      </c>
      <c r="E70" s="100"/>
      <c r="F70" s="100"/>
      <c r="G70" s="100"/>
      <c r="H70" s="100"/>
      <c r="I70" s="100"/>
      <c r="J70" s="100"/>
      <c r="K70" s="100"/>
      <c r="L70" s="100"/>
      <c r="M70" s="100"/>
      <c r="N70" s="100"/>
      <c r="O70" s="100"/>
      <c r="P70" s="100"/>
      <c r="Q70" s="100"/>
      <c r="R70" s="100"/>
      <c r="S70" s="100"/>
      <c r="T70" s="100">
        <v>40</v>
      </c>
      <c r="U70" s="100"/>
      <c r="V70" s="100"/>
      <c r="W70" s="100"/>
      <c r="X70" s="92"/>
      <c r="Y70" s="92"/>
      <c r="Z70" s="92"/>
      <c r="AA70" s="92"/>
      <c r="AB70" s="92">
        <v>1</v>
      </c>
      <c r="AC70" s="92"/>
      <c r="AD70" s="92"/>
      <c r="AE70" s="92"/>
      <c r="AF70" s="92"/>
      <c r="AG70" s="92">
        <v>1</v>
      </c>
      <c r="AH70" s="92"/>
      <c r="AI70" s="92"/>
      <c r="AJ70" s="92"/>
      <c r="AK70" s="92"/>
    </row>
    <row r="71" spans="2:37" ht="16" customHeight="1">
      <c r="B71" s="98" t="s">
        <v>82</v>
      </c>
      <c r="C71" s="99" t="s">
        <v>338</v>
      </c>
      <c r="D71" s="100">
        <f t="shared" si="23"/>
        <v>120</v>
      </c>
      <c r="E71" s="100">
        <v>40</v>
      </c>
      <c r="F71" s="100"/>
      <c r="G71" s="100">
        <v>80</v>
      </c>
      <c r="H71" s="100"/>
      <c r="I71" s="100"/>
      <c r="J71" s="100"/>
      <c r="K71" s="100"/>
      <c r="L71" s="100"/>
      <c r="M71" s="100"/>
      <c r="N71" s="100"/>
      <c r="O71" s="100"/>
      <c r="P71" s="100"/>
      <c r="Q71" s="100"/>
      <c r="R71" s="100"/>
      <c r="S71" s="100"/>
      <c r="T71" s="100"/>
      <c r="U71" s="100"/>
      <c r="V71" s="100"/>
      <c r="W71" s="100"/>
      <c r="X71" s="92"/>
      <c r="Y71" s="92"/>
      <c r="Z71" s="92">
        <v>1</v>
      </c>
      <c r="AA71" s="92"/>
      <c r="AB71" s="92"/>
      <c r="AC71" s="92"/>
      <c r="AD71" s="92"/>
      <c r="AE71" s="92"/>
      <c r="AF71" s="92"/>
      <c r="AG71" s="92"/>
      <c r="AH71" s="92">
        <v>1</v>
      </c>
      <c r="AI71" s="92"/>
      <c r="AJ71" s="92"/>
      <c r="AK71" s="92"/>
    </row>
    <row r="72" spans="2:37" ht="16" customHeight="1">
      <c r="C72" s="99" t="s">
        <v>29</v>
      </c>
      <c r="D72" s="100">
        <f t="shared" si="23"/>
        <v>445</v>
      </c>
      <c r="E72" s="100">
        <f t="shared" ref="E72:AJ72" si="26">SUM(E66:E71)</f>
        <v>100</v>
      </c>
      <c r="F72" s="100">
        <f t="shared" si="26"/>
        <v>0</v>
      </c>
      <c r="G72" s="100">
        <f t="shared" si="26"/>
        <v>135</v>
      </c>
      <c r="H72" s="100">
        <f t="shared" si="26"/>
        <v>0</v>
      </c>
      <c r="I72" s="100">
        <f t="shared" si="26"/>
        <v>0</v>
      </c>
      <c r="J72" s="100">
        <f t="shared" si="26"/>
        <v>0</v>
      </c>
      <c r="K72" s="100">
        <f t="shared" si="26"/>
        <v>0</v>
      </c>
      <c r="L72" s="100">
        <f t="shared" si="26"/>
        <v>30</v>
      </c>
      <c r="M72" s="100">
        <f t="shared" si="26"/>
        <v>0</v>
      </c>
      <c r="N72" s="100">
        <f t="shared" si="26"/>
        <v>0</v>
      </c>
      <c r="O72" s="100">
        <f t="shared" si="26"/>
        <v>0</v>
      </c>
      <c r="P72" s="100">
        <f t="shared" si="26"/>
        <v>0</v>
      </c>
      <c r="Q72" s="100">
        <f t="shared" si="26"/>
        <v>0</v>
      </c>
      <c r="R72" s="100">
        <f t="shared" si="26"/>
        <v>0</v>
      </c>
      <c r="S72" s="100">
        <f t="shared" si="26"/>
        <v>0</v>
      </c>
      <c r="T72" s="100">
        <f t="shared" si="26"/>
        <v>180</v>
      </c>
      <c r="U72" s="100">
        <f t="shared" si="26"/>
        <v>0</v>
      </c>
      <c r="V72" s="100">
        <f t="shared" si="26"/>
        <v>0</v>
      </c>
      <c r="W72" s="100">
        <f t="shared" si="26"/>
        <v>0</v>
      </c>
      <c r="X72" s="100">
        <f t="shared" si="26"/>
        <v>0</v>
      </c>
      <c r="Y72" s="100">
        <f t="shared" si="26"/>
        <v>0</v>
      </c>
      <c r="Z72" s="100">
        <f t="shared" si="26"/>
        <v>3</v>
      </c>
      <c r="AA72" s="100">
        <f t="shared" si="26"/>
        <v>0</v>
      </c>
      <c r="AB72" s="100">
        <f t="shared" si="26"/>
        <v>3</v>
      </c>
      <c r="AC72" s="100">
        <f t="shared" si="26"/>
        <v>0</v>
      </c>
      <c r="AD72" s="100">
        <f t="shared" si="26"/>
        <v>0</v>
      </c>
      <c r="AE72" s="100">
        <f t="shared" si="26"/>
        <v>0</v>
      </c>
      <c r="AF72" s="100">
        <f t="shared" si="26"/>
        <v>0</v>
      </c>
      <c r="AG72" s="100">
        <f t="shared" si="26"/>
        <v>1</v>
      </c>
      <c r="AH72" s="100">
        <f t="shared" si="26"/>
        <v>5</v>
      </c>
      <c r="AI72" s="100">
        <f t="shared" si="26"/>
        <v>0</v>
      </c>
      <c r="AJ72" s="100">
        <f t="shared" si="26"/>
        <v>0</v>
      </c>
      <c r="AK72" s="92"/>
    </row>
    <row r="73" spans="2:37" ht="16" customHeight="1">
      <c r="B73" s="98" t="s">
        <v>82</v>
      </c>
      <c r="C73" s="86" t="s">
        <v>128</v>
      </c>
      <c r="D73" s="121">
        <f t="shared" si="23"/>
        <v>160</v>
      </c>
      <c r="E73" s="104">
        <v>40</v>
      </c>
      <c r="F73" s="104"/>
      <c r="G73" s="104">
        <v>120</v>
      </c>
      <c r="H73" s="104"/>
      <c r="I73" s="104"/>
      <c r="J73" s="104"/>
      <c r="K73" s="104"/>
      <c r="L73" s="104"/>
      <c r="M73" s="104"/>
      <c r="N73" s="104"/>
      <c r="O73" s="104"/>
      <c r="P73" s="104"/>
      <c r="Q73" s="104"/>
      <c r="R73" s="104"/>
      <c r="S73" s="104"/>
      <c r="T73" s="104"/>
      <c r="U73" s="104"/>
      <c r="V73" s="104"/>
      <c r="W73" s="104"/>
      <c r="X73" s="95"/>
      <c r="Y73" s="92"/>
      <c r="Z73" s="95">
        <v>1</v>
      </c>
      <c r="AA73" s="95"/>
      <c r="AB73" s="95"/>
      <c r="AC73" s="95"/>
      <c r="AD73" s="95"/>
      <c r="AE73" s="95"/>
      <c r="AF73" s="95"/>
      <c r="AG73" s="95"/>
      <c r="AH73" s="95">
        <v>1</v>
      </c>
      <c r="AI73" s="95"/>
      <c r="AJ73" s="95"/>
      <c r="AK73" s="92"/>
    </row>
    <row r="74" spans="2:37" ht="16" customHeight="1">
      <c r="B74" s="98"/>
      <c r="C74" s="99" t="s">
        <v>129</v>
      </c>
      <c r="D74" s="100">
        <f t="shared" si="23"/>
        <v>40</v>
      </c>
      <c r="E74" s="100">
        <v>40</v>
      </c>
      <c r="F74" s="100"/>
      <c r="G74" s="100"/>
      <c r="H74" s="100"/>
      <c r="I74" s="100"/>
      <c r="J74" s="100"/>
      <c r="K74" s="100"/>
      <c r="L74" s="100"/>
      <c r="M74" s="100"/>
      <c r="N74" s="100"/>
      <c r="O74" s="100"/>
      <c r="P74" s="100"/>
      <c r="Q74" s="100"/>
      <c r="R74" s="100"/>
      <c r="S74" s="100"/>
      <c r="T74" s="100"/>
      <c r="U74" s="100"/>
      <c r="V74" s="100"/>
      <c r="W74" s="100"/>
      <c r="X74" s="92"/>
      <c r="Y74" s="92"/>
      <c r="Z74" s="92">
        <v>1</v>
      </c>
      <c r="AA74" s="92"/>
      <c r="AB74" s="92"/>
      <c r="AC74" s="92"/>
      <c r="AD74" s="92"/>
      <c r="AE74" s="92"/>
      <c r="AF74" s="92"/>
      <c r="AG74" s="92"/>
      <c r="AH74" s="92">
        <v>1</v>
      </c>
      <c r="AI74" s="92"/>
      <c r="AJ74" s="92"/>
      <c r="AK74" s="92"/>
    </row>
    <row r="75" spans="2:37" ht="16" customHeight="1">
      <c r="B75" s="98" t="s">
        <v>377</v>
      </c>
      <c r="C75" s="99" t="s">
        <v>130</v>
      </c>
      <c r="D75" s="100">
        <f t="shared" si="23"/>
        <v>40</v>
      </c>
      <c r="E75" s="100"/>
      <c r="F75" s="100"/>
      <c r="G75" s="100"/>
      <c r="H75" s="100"/>
      <c r="I75" s="100"/>
      <c r="J75" s="100"/>
      <c r="K75" s="100"/>
      <c r="L75" s="100"/>
      <c r="M75" s="100"/>
      <c r="N75" s="100"/>
      <c r="O75" s="100"/>
      <c r="P75" s="100"/>
      <c r="Q75" s="100"/>
      <c r="R75" s="100"/>
      <c r="S75" s="100"/>
      <c r="T75" s="100">
        <v>40</v>
      </c>
      <c r="U75" s="100"/>
      <c r="V75" s="100"/>
      <c r="W75" s="100"/>
      <c r="X75" s="92"/>
      <c r="Y75" s="92"/>
      <c r="Z75" s="92"/>
      <c r="AA75" s="92"/>
      <c r="AB75" s="92">
        <v>1</v>
      </c>
      <c r="AC75" s="92"/>
      <c r="AD75" s="92"/>
      <c r="AE75" s="92"/>
      <c r="AF75" s="92"/>
      <c r="AG75" s="92"/>
      <c r="AH75" s="92">
        <v>1</v>
      </c>
      <c r="AI75" s="92"/>
      <c r="AJ75" s="92"/>
      <c r="AK75" s="92"/>
    </row>
    <row r="76" spans="2:37" ht="16" customHeight="1">
      <c r="B76" s="98" t="s">
        <v>82</v>
      </c>
      <c r="C76" s="99" t="s">
        <v>131</v>
      </c>
      <c r="D76" s="100">
        <f t="shared" si="23"/>
        <v>120</v>
      </c>
      <c r="E76" s="100">
        <v>40</v>
      </c>
      <c r="F76" s="100"/>
      <c r="G76" s="100">
        <v>40</v>
      </c>
      <c r="H76" s="100"/>
      <c r="I76" s="100"/>
      <c r="J76" s="100"/>
      <c r="K76" s="100">
        <v>40</v>
      </c>
      <c r="L76" s="100"/>
      <c r="M76" s="100"/>
      <c r="N76" s="100"/>
      <c r="O76" s="100"/>
      <c r="P76" s="100"/>
      <c r="Q76" s="100"/>
      <c r="R76" s="100"/>
      <c r="S76" s="100"/>
      <c r="T76" s="100"/>
      <c r="U76" s="100"/>
      <c r="V76" s="100"/>
      <c r="W76" s="100"/>
      <c r="X76" s="92"/>
      <c r="Y76" s="92"/>
      <c r="Z76" s="92">
        <v>1</v>
      </c>
      <c r="AA76" s="92"/>
      <c r="AB76" s="92"/>
      <c r="AC76" s="92"/>
      <c r="AD76" s="92"/>
      <c r="AE76" s="92"/>
      <c r="AF76" s="92"/>
      <c r="AG76" s="92"/>
      <c r="AH76" s="92">
        <v>1</v>
      </c>
      <c r="AI76" s="92"/>
      <c r="AJ76" s="92"/>
      <c r="AK76" s="92"/>
    </row>
    <row r="77" spans="2:37" ht="16" customHeight="1">
      <c r="C77" s="99" t="s">
        <v>30</v>
      </c>
      <c r="D77" s="100">
        <f>SUM(E77:X77)</f>
        <v>360</v>
      </c>
      <c r="E77" s="100">
        <f t="shared" ref="E77:X77" si="27">SUM(E73:E76)</f>
        <v>120</v>
      </c>
      <c r="F77" s="100">
        <f t="shared" si="27"/>
        <v>0</v>
      </c>
      <c r="G77" s="100">
        <f t="shared" si="27"/>
        <v>160</v>
      </c>
      <c r="H77" s="100">
        <f t="shared" si="27"/>
        <v>0</v>
      </c>
      <c r="I77" s="100">
        <f t="shared" si="27"/>
        <v>0</v>
      </c>
      <c r="J77" s="100">
        <f t="shared" si="27"/>
        <v>0</v>
      </c>
      <c r="K77" s="100">
        <f t="shared" si="27"/>
        <v>40</v>
      </c>
      <c r="L77" s="100">
        <f t="shared" si="27"/>
        <v>0</v>
      </c>
      <c r="M77" s="100">
        <f t="shared" si="27"/>
        <v>0</v>
      </c>
      <c r="N77" s="100">
        <f t="shared" si="27"/>
        <v>0</v>
      </c>
      <c r="O77" s="100">
        <f t="shared" si="27"/>
        <v>0</v>
      </c>
      <c r="P77" s="100">
        <f t="shared" si="27"/>
        <v>0</v>
      </c>
      <c r="Q77" s="100">
        <f t="shared" si="27"/>
        <v>0</v>
      </c>
      <c r="R77" s="100">
        <f t="shared" si="27"/>
        <v>0</v>
      </c>
      <c r="S77" s="100">
        <f t="shared" si="27"/>
        <v>0</v>
      </c>
      <c r="T77" s="100">
        <f t="shared" si="27"/>
        <v>40</v>
      </c>
      <c r="U77" s="100">
        <f t="shared" si="27"/>
        <v>0</v>
      </c>
      <c r="V77" s="100">
        <f t="shared" si="27"/>
        <v>0</v>
      </c>
      <c r="W77" s="100">
        <f t="shared" si="27"/>
        <v>0</v>
      </c>
      <c r="X77" s="100">
        <f t="shared" si="27"/>
        <v>0</v>
      </c>
      <c r="Y77" s="100"/>
      <c r="Z77" s="100">
        <f t="shared" ref="Z77:AJ77" si="28">SUM(Z73:Z76)</f>
        <v>3</v>
      </c>
      <c r="AA77" s="100">
        <f t="shared" si="28"/>
        <v>0</v>
      </c>
      <c r="AB77" s="100">
        <f t="shared" si="28"/>
        <v>1</v>
      </c>
      <c r="AC77" s="100">
        <f t="shared" si="28"/>
        <v>0</v>
      </c>
      <c r="AD77" s="100">
        <f t="shared" si="28"/>
        <v>0</v>
      </c>
      <c r="AE77" s="100">
        <f t="shared" si="28"/>
        <v>0</v>
      </c>
      <c r="AF77" s="100">
        <f t="shared" si="28"/>
        <v>0</v>
      </c>
      <c r="AG77" s="100">
        <f t="shared" si="28"/>
        <v>0</v>
      </c>
      <c r="AH77" s="100">
        <f t="shared" si="28"/>
        <v>4</v>
      </c>
      <c r="AI77" s="100">
        <f t="shared" si="28"/>
        <v>0</v>
      </c>
      <c r="AJ77" s="100">
        <f t="shared" si="28"/>
        <v>0</v>
      </c>
      <c r="AK77" s="92"/>
    </row>
    <row r="78" spans="2:37" ht="16" customHeight="1">
      <c r="B78" s="98" t="s">
        <v>82</v>
      </c>
      <c r="C78" s="86" t="s">
        <v>132</v>
      </c>
      <c r="D78" s="104">
        <f t="shared" ref="D78:D86" si="29">SUM(E78:X78)</f>
        <v>120</v>
      </c>
      <c r="E78" s="104">
        <f>80-80</f>
        <v>0</v>
      </c>
      <c r="F78" s="104"/>
      <c r="G78" s="104">
        <f>120-120</f>
        <v>0</v>
      </c>
      <c r="H78" s="104"/>
      <c r="I78" s="104"/>
      <c r="J78" s="104"/>
      <c r="K78" s="104"/>
      <c r="L78" s="104"/>
      <c r="M78" s="104"/>
      <c r="N78" s="104"/>
      <c r="O78" s="104"/>
      <c r="P78" s="104"/>
      <c r="Q78" s="104"/>
      <c r="R78" s="104"/>
      <c r="S78" s="104"/>
      <c r="T78" s="104"/>
      <c r="U78" s="104">
        <v>80</v>
      </c>
      <c r="V78" s="104">
        <v>40</v>
      </c>
      <c r="W78" s="104"/>
      <c r="X78" s="95"/>
      <c r="Y78" s="111"/>
      <c r="Z78" s="95"/>
      <c r="AA78" s="95"/>
      <c r="AB78" s="95"/>
      <c r="AC78" s="95"/>
      <c r="AD78" s="95">
        <v>1</v>
      </c>
      <c r="AE78" s="95"/>
      <c r="AF78" s="95"/>
      <c r="AG78" s="95"/>
      <c r="AH78" s="95">
        <v>1</v>
      </c>
      <c r="AI78" s="95"/>
      <c r="AJ78" s="110"/>
      <c r="AK78" s="92"/>
    </row>
    <row r="79" spans="2:37" ht="16" customHeight="1">
      <c r="B79" s="98" t="s">
        <v>82</v>
      </c>
      <c r="C79" s="99" t="s">
        <v>133</v>
      </c>
      <c r="D79" s="100">
        <f t="shared" si="29"/>
        <v>200</v>
      </c>
      <c r="E79" s="100">
        <v>120</v>
      </c>
      <c r="F79" s="100"/>
      <c r="G79" s="100">
        <v>80</v>
      </c>
      <c r="H79" s="100"/>
      <c r="I79" s="100"/>
      <c r="J79" s="100"/>
      <c r="K79" s="100"/>
      <c r="L79" s="100"/>
      <c r="M79" s="100"/>
      <c r="N79" s="100"/>
      <c r="O79" s="100"/>
      <c r="P79" s="100"/>
      <c r="Q79" s="100"/>
      <c r="R79" s="100"/>
      <c r="S79" s="100"/>
      <c r="T79" s="100"/>
      <c r="U79" s="100"/>
      <c r="V79" s="100"/>
      <c r="W79" s="100"/>
      <c r="X79" s="92"/>
      <c r="Y79" s="92"/>
      <c r="Z79" s="92">
        <v>1</v>
      </c>
      <c r="AA79" s="92"/>
      <c r="AB79" s="92"/>
      <c r="AC79" s="92"/>
      <c r="AD79" s="92"/>
      <c r="AE79" s="92"/>
      <c r="AF79" s="92"/>
      <c r="AG79" s="92"/>
      <c r="AH79" s="92">
        <v>1</v>
      </c>
      <c r="AI79" s="92"/>
      <c r="AJ79" s="111"/>
      <c r="AK79" s="92"/>
    </row>
    <row r="80" spans="2:37" ht="16" customHeight="1">
      <c r="B80" s="98" t="s">
        <v>82</v>
      </c>
      <c r="C80" s="99" t="s">
        <v>134</v>
      </c>
      <c r="D80" s="100">
        <f t="shared" si="29"/>
        <v>60</v>
      </c>
      <c r="E80" s="100">
        <v>40</v>
      </c>
      <c r="F80" s="100">
        <v>20</v>
      </c>
      <c r="G80" s="100">
        <v>0</v>
      </c>
      <c r="H80" s="100"/>
      <c r="I80" s="100"/>
      <c r="J80" s="100"/>
      <c r="K80" s="100"/>
      <c r="L80" s="100"/>
      <c r="M80" s="100"/>
      <c r="N80" s="100">
        <v>0</v>
      </c>
      <c r="O80" s="100"/>
      <c r="P80" s="100"/>
      <c r="Q80" s="100"/>
      <c r="R80" s="100"/>
      <c r="S80" s="100"/>
      <c r="T80" s="100"/>
      <c r="U80" s="100"/>
      <c r="V80" s="100"/>
      <c r="W80" s="100"/>
      <c r="X80" s="92"/>
      <c r="Y80" s="92"/>
      <c r="Z80" s="92">
        <v>1</v>
      </c>
      <c r="AA80" s="92"/>
      <c r="AB80" s="92"/>
      <c r="AC80" s="92"/>
      <c r="AD80" s="92"/>
      <c r="AE80" s="92"/>
      <c r="AF80" s="92"/>
      <c r="AG80" s="92"/>
      <c r="AH80" s="92">
        <v>1</v>
      </c>
      <c r="AI80" s="92"/>
      <c r="AJ80" s="111"/>
      <c r="AK80" s="92"/>
    </row>
    <row r="81" spans="2:37" ht="16" customHeight="1">
      <c r="B81" s="98" t="s">
        <v>82</v>
      </c>
      <c r="C81" s="99" t="s">
        <v>135</v>
      </c>
      <c r="D81" s="100">
        <f t="shared" si="29"/>
        <v>40</v>
      </c>
      <c r="E81" s="100"/>
      <c r="F81" s="100"/>
      <c r="G81" s="100"/>
      <c r="H81" s="100"/>
      <c r="I81" s="100"/>
      <c r="J81" s="100"/>
      <c r="K81" s="100"/>
      <c r="L81" s="100"/>
      <c r="M81" s="100"/>
      <c r="N81" s="100"/>
      <c r="O81" s="100"/>
      <c r="P81" s="100"/>
      <c r="Q81" s="100"/>
      <c r="R81" s="100"/>
      <c r="S81" s="100"/>
      <c r="T81" s="100">
        <v>40</v>
      </c>
      <c r="U81" s="100"/>
      <c r="V81" s="100"/>
      <c r="W81" s="100"/>
      <c r="X81" s="92"/>
      <c r="Y81" s="92"/>
      <c r="Z81" s="92"/>
      <c r="AA81" s="92"/>
      <c r="AB81" s="92">
        <v>1</v>
      </c>
      <c r="AC81" s="92"/>
      <c r="AD81" s="92"/>
      <c r="AE81" s="92"/>
      <c r="AF81" s="92"/>
      <c r="AG81" s="92">
        <v>1</v>
      </c>
      <c r="AH81" s="92"/>
      <c r="AI81" s="92"/>
      <c r="AJ81" s="111"/>
      <c r="AK81" s="92"/>
    </row>
    <row r="82" spans="2:37" ht="16" customHeight="1">
      <c r="B82" s="98" t="s">
        <v>82</v>
      </c>
      <c r="C82" s="99" t="s">
        <v>136</v>
      </c>
      <c r="D82" s="100">
        <f t="shared" si="29"/>
        <v>80</v>
      </c>
      <c r="E82" s="100"/>
      <c r="F82" s="100"/>
      <c r="G82" s="100"/>
      <c r="H82" s="100"/>
      <c r="I82" s="100"/>
      <c r="J82" s="100"/>
      <c r="K82" s="100"/>
      <c r="L82" s="100"/>
      <c r="M82" s="100"/>
      <c r="N82" s="100"/>
      <c r="O82" s="100"/>
      <c r="P82" s="100"/>
      <c r="Q82" s="100"/>
      <c r="R82" s="100"/>
      <c r="S82" s="100"/>
      <c r="T82" s="100">
        <v>80</v>
      </c>
      <c r="U82" s="100"/>
      <c r="V82" s="100"/>
      <c r="W82" s="100"/>
      <c r="X82" s="92"/>
      <c r="Y82" s="92"/>
      <c r="Z82" s="92"/>
      <c r="AA82" s="92"/>
      <c r="AB82" s="92">
        <v>1</v>
      </c>
      <c r="AC82" s="92"/>
      <c r="AD82" s="92"/>
      <c r="AE82" s="92"/>
      <c r="AF82" s="92"/>
      <c r="AG82" s="92"/>
      <c r="AH82" s="92">
        <v>1</v>
      </c>
      <c r="AI82" s="92"/>
      <c r="AJ82" s="111"/>
      <c r="AK82" s="92"/>
    </row>
    <row r="83" spans="2:37" ht="16" customHeight="1">
      <c r="B83" s="98" t="s">
        <v>82</v>
      </c>
      <c r="C83" s="99" t="s">
        <v>137</v>
      </c>
      <c r="D83" s="100">
        <f t="shared" si="29"/>
        <v>40</v>
      </c>
      <c r="E83" s="100"/>
      <c r="F83" s="100"/>
      <c r="G83" s="100"/>
      <c r="H83" s="100"/>
      <c r="I83" s="100"/>
      <c r="J83" s="100"/>
      <c r="K83" s="100"/>
      <c r="L83" s="100"/>
      <c r="M83" s="100"/>
      <c r="N83" s="100"/>
      <c r="O83" s="100"/>
      <c r="P83" s="100"/>
      <c r="Q83" s="100"/>
      <c r="R83" s="100"/>
      <c r="S83" s="100"/>
      <c r="T83" s="100">
        <v>40</v>
      </c>
      <c r="U83" s="100"/>
      <c r="V83" s="100"/>
      <c r="W83" s="100"/>
      <c r="X83" s="92"/>
      <c r="Y83" s="92"/>
      <c r="Z83" s="92"/>
      <c r="AA83" s="92"/>
      <c r="AB83" s="92">
        <v>1</v>
      </c>
      <c r="AC83" s="92"/>
      <c r="AD83" s="92"/>
      <c r="AE83" s="92"/>
      <c r="AF83" s="92"/>
      <c r="AG83" s="92">
        <v>1</v>
      </c>
      <c r="AH83" s="92"/>
      <c r="AI83" s="92"/>
      <c r="AJ83" s="111"/>
      <c r="AK83" s="92"/>
    </row>
    <row r="84" spans="2:37" ht="16" customHeight="1">
      <c r="B84" s="98" t="s">
        <v>82</v>
      </c>
      <c r="C84" s="99" t="s">
        <v>138</v>
      </c>
      <c r="D84" s="100">
        <f t="shared" si="29"/>
        <v>80</v>
      </c>
      <c r="E84" s="100"/>
      <c r="F84" s="100"/>
      <c r="G84" s="100"/>
      <c r="H84" s="100"/>
      <c r="I84" s="100"/>
      <c r="J84" s="100"/>
      <c r="K84" s="100"/>
      <c r="L84" s="100"/>
      <c r="M84" s="100"/>
      <c r="N84" s="100"/>
      <c r="O84" s="100"/>
      <c r="P84" s="100"/>
      <c r="Q84" s="100"/>
      <c r="R84" s="100"/>
      <c r="S84" s="100"/>
      <c r="T84" s="100">
        <v>80</v>
      </c>
      <c r="U84" s="100"/>
      <c r="V84" s="100"/>
      <c r="W84" s="100"/>
      <c r="X84" s="92"/>
      <c r="Y84" s="92"/>
      <c r="Z84" s="92"/>
      <c r="AA84" s="92"/>
      <c r="AB84" s="92">
        <v>1</v>
      </c>
      <c r="AC84" s="92"/>
      <c r="AD84" s="92"/>
      <c r="AE84" s="92"/>
      <c r="AF84" s="92"/>
      <c r="AG84" s="92"/>
      <c r="AH84" s="92">
        <v>1</v>
      </c>
      <c r="AI84" s="92"/>
      <c r="AJ84" s="111"/>
      <c r="AK84" s="92"/>
    </row>
    <row r="85" spans="2:37" ht="16" customHeight="1">
      <c r="B85" s="98"/>
      <c r="C85" s="99" t="s">
        <v>314</v>
      </c>
      <c r="D85" s="100">
        <f t="shared" si="29"/>
        <v>40</v>
      </c>
      <c r="E85" s="100"/>
      <c r="F85" s="100"/>
      <c r="G85" s="100"/>
      <c r="H85" s="100"/>
      <c r="I85" s="100"/>
      <c r="J85" s="100"/>
      <c r="K85" s="100"/>
      <c r="L85" s="100"/>
      <c r="M85" s="100"/>
      <c r="N85" s="100"/>
      <c r="O85" s="100"/>
      <c r="P85" s="100"/>
      <c r="Q85" s="100"/>
      <c r="R85" s="100"/>
      <c r="S85" s="100"/>
      <c r="T85" s="100">
        <v>40</v>
      </c>
      <c r="U85" s="100"/>
      <c r="V85" s="100"/>
      <c r="W85" s="100"/>
      <c r="X85" s="92"/>
      <c r="Y85" s="92"/>
      <c r="Z85" s="92"/>
      <c r="AA85" s="92"/>
      <c r="AB85" s="92">
        <v>1</v>
      </c>
      <c r="AC85" s="92"/>
      <c r="AD85" s="92"/>
      <c r="AE85" s="92"/>
      <c r="AF85" s="92"/>
      <c r="AG85" s="92">
        <v>1</v>
      </c>
      <c r="AH85" s="92"/>
      <c r="AI85" s="92"/>
      <c r="AJ85" s="111"/>
      <c r="AK85" s="92"/>
    </row>
    <row r="86" spans="2:37" ht="16" customHeight="1">
      <c r="B86" s="98" t="s">
        <v>360</v>
      </c>
      <c r="C86" s="99" t="s">
        <v>348</v>
      </c>
      <c r="D86" s="100">
        <f t="shared" si="29"/>
        <v>80</v>
      </c>
      <c r="E86" s="100"/>
      <c r="F86" s="100"/>
      <c r="G86" s="100">
        <v>80</v>
      </c>
      <c r="H86" s="100"/>
      <c r="I86" s="100"/>
      <c r="J86" s="100"/>
      <c r="K86" s="100"/>
      <c r="L86" s="100"/>
      <c r="M86" s="100"/>
      <c r="N86" s="100"/>
      <c r="O86" s="100"/>
      <c r="P86" s="100"/>
      <c r="Q86" s="100"/>
      <c r="R86" s="100"/>
      <c r="S86" s="100"/>
      <c r="T86" s="100"/>
      <c r="U86" s="100"/>
      <c r="V86" s="100"/>
      <c r="W86" s="100"/>
      <c r="X86" s="92"/>
      <c r="Y86" s="92"/>
      <c r="Z86" s="92">
        <v>1</v>
      </c>
      <c r="AA86" s="92"/>
      <c r="AB86" s="92"/>
      <c r="AC86" s="92"/>
      <c r="AD86" s="92"/>
      <c r="AE86" s="92"/>
      <c r="AF86" s="92"/>
      <c r="AG86" s="92"/>
      <c r="AH86" s="92">
        <v>1</v>
      </c>
      <c r="AI86" s="92"/>
      <c r="AJ86" s="92"/>
      <c r="AK86" s="92"/>
    </row>
    <row r="87" spans="2:37" ht="16" customHeight="1">
      <c r="B87" s="98"/>
      <c r="C87" s="99" t="s">
        <v>384</v>
      </c>
      <c r="D87" s="100">
        <f t="shared" ref="D87" si="30">SUM(E87:X87)</f>
        <v>40</v>
      </c>
      <c r="E87" s="100"/>
      <c r="F87" s="100"/>
      <c r="G87" s="100"/>
      <c r="H87" s="100"/>
      <c r="I87" s="100"/>
      <c r="J87" s="100"/>
      <c r="K87" s="100"/>
      <c r="L87" s="100"/>
      <c r="M87" s="100"/>
      <c r="N87" s="100"/>
      <c r="O87" s="100"/>
      <c r="P87" s="100"/>
      <c r="Q87" s="100"/>
      <c r="R87" s="100"/>
      <c r="S87" s="100"/>
      <c r="T87" s="100">
        <v>40</v>
      </c>
      <c r="U87" s="100"/>
      <c r="V87" s="100"/>
      <c r="W87" s="100"/>
      <c r="X87" s="92"/>
      <c r="Y87" s="92"/>
      <c r="Z87" s="92"/>
      <c r="AA87" s="92"/>
      <c r="AB87" s="92">
        <v>1</v>
      </c>
      <c r="AC87" s="92"/>
      <c r="AD87" s="92"/>
      <c r="AE87" s="92"/>
      <c r="AF87" s="92"/>
      <c r="AG87" s="92"/>
      <c r="AH87" s="92">
        <v>1</v>
      </c>
      <c r="AI87" s="92"/>
      <c r="AJ87" s="92"/>
      <c r="AK87" s="92"/>
    </row>
    <row r="88" spans="2:37" ht="16" customHeight="1">
      <c r="C88" s="99" t="s">
        <v>31</v>
      </c>
      <c r="D88" s="100">
        <f>SUM(E88:X88)</f>
        <v>780</v>
      </c>
      <c r="E88" s="100">
        <f t="shared" ref="E88:X88" si="31">SUM(E78:E87)</f>
        <v>160</v>
      </c>
      <c r="F88" s="100">
        <f t="shared" si="31"/>
        <v>20</v>
      </c>
      <c r="G88" s="100">
        <f t="shared" si="31"/>
        <v>160</v>
      </c>
      <c r="H88" s="100">
        <f t="shared" si="31"/>
        <v>0</v>
      </c>
      <c r="I88" s="100">
        <f t="shared" si="31"/>
        <v>0</v>
      </c>
      <c r="J88" s="100">
        <f t="shared" si="31"/>
        <v>0</v>
      </c>
      <c r="K88" s="100">
        <f t="shared" si="31"/>
        <v>0</v>
      </c>
      <c r="L88" s="100">
        <f t="shared" si="31"/>
        <v>0</v>
      </c>
      <c r="M88" s="100">
        <f t="shared" si="31"/>
        <v>0</v>
      </c>
      <c r="N88" s="100">
        <f t="shared" si="31"/>
        <v>0</v>
      </c>
      <c r="O88" s="100">
        <f t="shared" si="31"/>
        <v>0</v>
      </c>
      <c r="P88" s="100">
        <f t="shared" si="31"/>
        <v>0</v>
      </c>
      <c r="Q88" s="100">
        <f t="shared" si="31"/>
        <v>0</v>
      </c>
      <c r="R88" s="100">
        <f t="shared" si="31"/>
        <v>0</v>
      </c>
      <c r="S88" s="100">
        <f t="shared" si="31"/>
        <v>0</v>
      </c>
      <c r="T88" s="100">
        <f t="shared" si="31"/>
        <v>320</v>
      </c>
      <c r="U88" s="100">
        <f t="shared" si="31"/>
        <v>80</v>
      </c>
      <c r="V88" s="100">
        <f t="shared" si="31"/>
        <v>40</v>
      </c>
      <c r="W88" s="100">
        <f t="shared" si="31"/>
        <v>0</v>
      </c>
      <c r="X88" s="100">
        <f t="shared" si="31"/>
        <v>0</v>
      </c>
      <c r="Y88" s="100"/>
      <c r="Z88" s="100">
        <f t="shared" ref="Z88:AJ88" si="32">SUM(Z78:Z87)</f>
        <v>3</v>
      </c>
      <c r="AA88" s="100">
        <f t="shared" si="32"/>
        <v>0</v>
      </c>
      <c r="AB88" s="100">
        <f t="shared" si="32"/>
        <v>6</v>
      </c>
      <c r="AC88" s="100">
        <f t="shared" si="32"/>
        <v>0</v>
      </c>
      <c r="AD88" s="100">
        <f t="shared" si="32"/>
        <v>1</v>
      </c>
      <c r="AE88" s="100">
        <f t="shared" si="32"/>
        <v>0</v>
      </c>
      <c r="AF88" s="100">
        <f t="shared" si="32"/>
        <v>0</v>
      </c>
      <c r="AG88" s="100">
        <f t="shared" si="32"/>
        <v>3</v>
      </c>
      <c r="AH88" s="100">
        <f t="shared" si="32"/>
        <v>7</v>
      </c>
      <c r="AI88" s="100">
        <f t="shared" si="32"/>
        <v>0</v>
      </c>
      <c r="AJ88" s="100">
        <f t="shared" si="32"/>
        <v>0</v>
      </c>
      <c r="AK88" s="92"/>
    </row>
    <row r="89" spans="2:37" ht="16" customHeight="1">
      <c r="B89" s="98" t="s">
        <v>82</v>
      </c>
      <c r="C89" s="86" t="s">
        <v>139</v>
      </c>
      <c r="D89" s="104">
        <f t="shared" ref="D89:D102" si="33">SUM(E89:X89)</f>
        <v>160</v>
      </c>
      <c r="E89" s="104">
        <v>80</v>
      </c>
      <c r="F89" s="104"/>
      <c r="G89" s="104">
        <v>80</v>
      </c>
      <c r="H89" s="104"/>
      <c r="I89" s="104"/>
      <c r="J89" s="104"/>
      <c r="K89" s="104"/>
      <c r="L89" s="104"/>
      <c r="M89" s="104"/>
      <c r="N89" s="104"/>
      <c r="O89" s="104"/>
      <c r="P89" s="104"/>
      <c r="Q89" s="104"/>
      <c r="R89" s="104"/>
      <c r="S89" s="104"/>
      <c r="T89" s="104"/>
      <c r="U89" s="104"/>
      <c r="V89" s="104"/>
      <c r="W89" s="104"/>
      <c r="X89" s="95"/>
      <c r="Y89" s="92"/>
      <c r="Z89" s="95">
        <v>1</v>
      </c>
      <c r="AA89" s="95"/>
      <c r="AB89" s="95"/>
      <c r="AC89" s="95"/>
      <c r="AD89" s="95"/>
      <c r="AE89" s="95"/>
      <c r="AF89" s="95"/>
      <c r="AG89" s="95"/>
      <c r="AH89" s="95">
        <v>1</v>
      </c>
      <c r="AI89" s="95"/>
      <c r="AJ89" s="95"/>
      <c r="AK89" s="92"/>
    </row>
    <row r="90" spans="2:37" ht="16" customHeight="1">
      <c r="B90" s="98" t="s">
        <v>373</v>
      </c>
      <c r="C90" s="99" t="s">
        <v>140</v>
      </c>
      <c r="D90" s="100">
        <f t="shared" si="33"/>
        <v>110</v>
      </c>
      <c r="E90" s="100">
        <v>40</v>
      </c>
      <c r="F90" s="100">
        <v>70</v>
      </c>
      <c r="G90" s="100"/>
      <c r="H90" s="100"/>
      <c r="I90" s="100"/>
      <c r="J90" s="100"/>
      <c r="K90" s="100"/>
      <c r="L90" s="100">
        <v>0</v>
      </c>
      <c r="M90" s="100"/>
      <c r="N90" s="100"/>
      <c r="O90" s="100"/>
      <c r="P90" s="100"/>
      <c r="Q90" s="100"/>
      <c r="R90" s="100"/>
      <c r="S90" s="100"/>
      <c r="T90" s="100"/>
      <c r="U90" s="100"/>
      <c r="V90" s="100"/>
      <c r="W90" s="100"/>
      <c r="X90" s="92"/>
      <c r="Y90" s="92"/>
      <c r="Z90" s="92">
        <v>1</v>
      </c>
      <c r="AA90" s="92"/>
      <c r="AB90" s="92"/>
      <c r="AC90" s="92"/>
      <c r="AD90" s="92"/>
      <c r="AE90" s="92"/>
      <c r="AF90" s="92"/>
      <c r="AG90" s="92"/>
      <c r="AH90" s="92">
        <v>1</v>
      </c>
      <c r="AI90" s="92"/>
      <c r="AJ90" s="92"/>
      <c r="AK90" s="92"/>
    </row>
    <row r="91" spans="2:37" ht="16" customHeight="1">
      <c r="C91" s="99" t="s">
        <v>141</v>
      </c>
      <c r="D91" s="100">
        <f t="shared" si="33"/>
        <v>40</v>
      </c>
      <c r="E91" s="100"/>
      <c r="F91" s="100"/>
      <c r="G91" s="100"/>
      <c r="H91" s="100"/>
      <c r="I91" s="100"/>
      <c r="J91" s="100"/>
      <c r="K91" s="100"/>
      <c r="L91" s="100"/>
      <c r="M91" s="100"/>
      <c r="N91" s="100"/>
      <c r="O91" s="100"/>
      <c r="P91" s="100"/>
      <c r="Q91" s="100"/>
      <c r="R91" s="100"/>
      <c r="S91" s="100"/>
      <c r="T91" s="100">
        <v>40</v>
      </c>
      <c r="U91" s="100"/>
      <c r="V91" s="100"/>
      <c r="W91" s="100"/>
      <c r="X91" s="92"/>
      <c r="Y91" s="92"/>
      <c r="Z91" s="92"/>
      <c r="AA91" s="92"/>
      <c r="AB91" s="92">
        <v>1</v>
      </c>
      <c r="AC91" s="92"/>
      <c r="AD91" s="92"/>
      <c r="AE91" s="92"/>
      <c r="AF91" s="92"/>
      <c r="AG91" s="92">
        <v>1</v>
      </c>
      <c r="AH91" s="92"/>
      <c r="AI91" s="92"/>
      <c r="AJ91" s="92"/>
      <c r="AK91" s="92"/>
    </row>
    <row r="92" spans="2:37" ht="16" customHeight="1">
      <c r="B92" s="98" t="s">
        <v>82</v>
      </c>
      <c r="C92" s="99" t="s">
        <v>142</v>
      </c>
      <c r="D92" s="100">
        <f t="shared" si="33"/>
        <v>40</v>
      </c>
      <c r="E92" s="100"/>
      <c r="F92" s="100"/>
      <c r="G92" s="100"/>
      <c r="H92" s="100"/>
      <c r="I92" s="100"/>
      <c r="J92" s="100"/>
      <c r="K92" s="100"/>
      <c r="L92" s="100"/>
      <c r="M92" s="100"/>
      <c r="N92" s="100"/>
      <c r="O92" s="100"/>
      <c r="P92" s="100"/>
      <c r="Q92" s="100"/>
      <c r="R92" s="100"/>
      <c r="S92" s="100"/>
      <c r="T92" s="100">
        <v>40</v>
      </c>
      <c r="U92" s="100"/>
      <c r="V92" s="100"/>
      <c r="W92" s="100"/>
      <c r="X92" s="92"/>
      <c r="Y92" s="92"/>
      <c r="Z92" s="92"/>
      <c r="AA92" s="92"/>
      <c r="AB92" s="92">
        <v>1</v>
      </c>
      <c r="AC92" s="92"/>
      <c r="AD92" s="92"/>
      <c r="AE92" s="92"/>
      <c r="AF92" s="92"/>
      <c r="AG92" s="92"/>
      <c r="AH92" s="92">
        <v>1</v>
      </c>
      <c r="AI92" s="92"/>
      <c r="AJ92" s="92"/>
      <c r="AK92" s="92"/>
    </row>
    <row r="93" spans="2:37" ht="16" customHeight="1">
      <c r="C93" s="99" t="s">
        <v>143</v>
      </c>
      <c r="D93" s="100">
        <f t="shared" si="33"/>
        <v>40</v>
      </c>
      <c r="E93" s="100"/>
      <c r="F93" s="100"/>
      <c r="G93" s="100"/>
      <c r="H93" s="100"/>
      <c r="I93" s="100"/>
      <c r="J93" s="100"/>
      <c r="K93" s="100"/>
      <c r="L93" s="100"/>
      <c r="M93" s="100"/>
      <c r="N93" s="100"/>
      <c r="O93" s="100"/>
      <c r="P93" s="100"/>
      <c r="Q93" s="100"/>
      <c r="R93" s="100"/>
      <c r="S93" s="100"/>
      <c r="T93" s="100">
        <v>40</v>
      </c>
      <c r="U93" s="100"/>
      <c r="V93" s="100"/>
      <c r="W93" s="100"/>
      <c r="X93" s="92"/>
      <c r="Y93" s="92"/>
      <c r="Z93" s="92"/>
      <c r="AA93" s="92"/>
      <c r="AB93" s="92">
        <v>1</v>
      </c>
      <c r="AC93" s="92"/>
      <c r="AD93" s="92"/>
      <c r="AE93" s="92"/>
      <c r="AF93" s="92"/>
      <c r="AG93" s="92">
        <v>1</v>
      </c>
      <c r="AH93" s="92"/>
      <c r="AI93" s="92"/>
      <c r="AJ93" s="92"/>
      <c r="AK93" s="92"/>
    </row>
    <row r="94" spans="2:37" ht="16" customHeight="1">
      <c r="B94" s="98" t="s">
        <v>82</v>
      </c>
      <c r="C94" s="99" t="s">
        <v>144</v>
      </c>
      <c r="D94" s="100">
        <f t="shared" ref="D94" si="34">SUM(E94:X94)</f>
        <v>120</v>
      </c>
      <c r="E94" s="100"/>
      <c r="F94" s="100"/>
      <c r="G94" s="100"/>
      <c r="H94" s="100"/>
      <c r="I94" s="100"/>
      <c r="J94" s="100"/>
      <c r="K94" s="100"/>
      <c r="L94" s="100">
        <v>120</v>
      </c>
      <c r="M94" s="100"/>
      <c r="N94" s="100"/>
      <c r="O94" s="100"/>
      <c r="P94" s="100"/>
      <c r="Q94" s="100"/>
      <c r="R94" s="100"/>
      <c r="S94" s="100"/>
      <c r="T94" s="100"/>
      <c r="U94" s="100"/>
      <c r="V94" s="100"/>
      <c r="W94" s="100"/>
      <c r="X94" s="92"/>
      <c r="Y94" s="92"/>
      <c r="Z94" s="92">
        <v>1</v>
      </c>
      <c r="AA94" s="92"/>
      <c r="AB94" s="92"/>
      <c r="AC94" s="92"/>
      <c r="AD94" s="92"/>
      <c r="AE94" s="92"/>
      <c r="AF94" s="92"/>
      <c r="AG94" s="92"/>
      <c r="AH94" s="92">
        <v>1</v>
      </c>
      <c r="AI94" s="92"/>
      <c r="AJ94" s="92"/>
      <c r="AK94" s="92"/>
    </row>
    <row r="95" spans="2:37" ht="16" customHeight="1">
      <c r="B95" s="98" t="s">
        <v>82</v>
      </c>
      <c r="C95" s="99" t="s">
        <v>395</v>
      </c>
      <c r="D95" s="100">
        <f t="shared" si="33"/>
        <v>120</v>
      </c>
      <c r="E95" s="100">
        <v>40</v>
      </c>
      <c r="F95" s="100"/>
      <c r="G95" s="100">
        <v>80</v>
      </c>
      <c r="H95" s="100"/>
      <c r="I95" s="100"/>
      <c r="J95" s="100"/>
      <c r="K95" s="100"/>
      <c r="L95" s="100"/>
      <c r="M95" s="100"/>
      <c r="N95" s="100"/>
      <c r="O95" s="100"/>
      <c r="P95" s="100"/>
      <c r="Q95" s="100"/>
      <c r="R95" s="100"/>
      <c r="S95" s="100"/>
      <c r="T95" s="100"/>
      <c r="U95" s="100"/>
      <c r="V95" s="100"/>
      <c r="W95" s="100"/>
      <c r="X95" s="92"/>
      <c r="Y95" s="92"/>
      <c r="Z95" s="92">
        <v>1</v>
      </c>
      <c r="AA95" s="92"/>
      <c r="AB95" s="92"/>
      <c r="AC95" s="92"/>
      <c r="AD95" s="92"/>
      <c r="AE95" s="92"/>
      <c r="AF95" s="92"/>
      <c r="AG95" s="92"/>
      <c r="AH95" s="92">
        <v>1</v>
      </c>
      <c r="AI95" s="92"/>
      <c r="AJ95" s="92"/>
      <c r="AK95" s="92"/>
    </row>
    <row r="96" spans="2:37" ht="16" customHeight="1">
      <c r="C96" s="99" t="s">
        <v>32</v>
      </c>
      <c r="D96" s="100">
        <f t="shared" si="33"/>
        <v>630</v>
      </c>
      <c r="E96" s="100">
        <f t="shared" ref="E96:X96" si="35">SUM(E89:E95)</f>
        <v>160</v>
      </c>
      <c r="F96" s="100">
        <f t="shared" si="35"/>
        <v>70</v>
      </c>
      <c r="G96" s="100">
        <f t="shared" si="35"/>
        <v>160</v>
      </c>
      <c r="H96" s="100">
        <f t="shared" si="35"/>
        <v>0</v>
      </c>
      <c r="I96" s="100">
        <f t="shared" si="35"/>
        <v>0</v>
      </c>
      <c r="J96" s="100">
        <f t="shared" si="35"/>
        <v>0</v>
      </c>
      <c r="K96" s="100">
        <f t="shared" si="35"/>
        <v>0</v>
      </c>
      <c r="L96" s="100">
        <f t="shared" si="35"/>
        <v>120</v>
      </c>
      <c r="M96" s="100">
        <f t="shared" si="35"/>
        <v>0</v>
      </c>
      <c r="N96" s="100">
        <f t="shared" si="35"/>
        <v>0</v>
      </c>
      <c r="O96" s="100">
        <f t="shared" si="35"/>
        <v>0</v>
      </c>
      <c r="P96" s="100">
        <f t="shared" si="35"/>
        <v>0</v>
      </c>
      <c r="Q96" s="100">
        <f t="shared" si="35"/>
        <v>0</v>
      </c>
      <c r="R96" s="100">
        <f t="shared" si="35"/>
        <v>0</v>
      </c>
      <c r="S96" s="100">
        <f t="shared" si="35"/>
        <v>0</v>
      </c>
      <c r="T96" s="100">
        <f t="shared" si="35"/>
        <v>120</v>
      </c>
      <c r="U96" s="100">
        <f t="shared" si="35"/>
        <v>0</v>
      </c>
      <c r="V96" s="100">
        <f t="shared" si="35"/>
        <v>0</v>
      </c>
      <c r="W96" s="100">
        <f t="shared" si="35"/>
        <v>0</v>
      </c>
      <c r="X96" s="100">
        <f t="shared" si="35"/>
        <v>0</v>
      </c>
      <c r="Y96" s="100"/>
      <c r="Z96" s="100">
        <f t="shared" ref="Z96:AJ96" si="36">SUM(Z89:Z95)</f>
        <v>4</v>
      </c>
      <c r="AA96" s="100">
        <f t="shared" si="36"/>
        <v>0</v>
      </c>
      <c r="AB96" s="100">
        <f t="shared" si="36"/>
        <v>3</v>
      </c>
      <c r="AC96" s="100">
        <f t="shared" si="36"/>
        <v>0</v>
      </c>
      <c r="AD96" s="100">
        <f t="shared" si="36"/>
        <v>0</v>
      </c>
      <c r="AE96" s="100">
        <f t="shared" si="36"/>
        <v>0</v>
      </c>
      <c r="AF96" s="100">
        <f t="shared" si="36"/>
        <v>0</v>
      </c>
      <c r="AG96" s="100">
        <f t="shared" si="36"/>
        <v>2</v>
      </c>
      <c r="AH96" s="100">
        <f t="shared" si="36"/>
        <v>5</v>
      </c>
      <c r="AI96" s="100">
        <f t="shared" si="36"/>
        <v>0</v>
      </c>
      <c r="AJ96" s="100">
        <f t="shared" si="36"/>
        <v>0</v>
      </c>
      <c r="AK96" s="92"/>
    </row>
    <row r="97" spans="1:37" ht="16" customHeight="1">
      <c r="B97" s="98" t="s">
        <v>82</v>
      </c>
      <c r="C97" s="86" t="s">
        <v>145</v>
      </c>
      <c r="D97" s="104">
        <f t="shared" si="33"/>
        <v>200</v>
      </c>
      <c r="E97" s="104">
        <v>160</v>
      </c>
      <c r="F97" s="104"/>
      <c r="G97" s="104"/>
      <c r="H97" s="104"/>
      <c r="I97" s="104">
        <v>0</v>
      </c>
      <c r="J97" s="104">
        <v>40</v>
      </c>
      <c r="K97" s="104"/>
      <c r="L97" s="104"/>
      <c r="M97" s="104"/>
      <c r="N97" s="104"/>
      <c r="O97" s="104"/>
      <c r="P97" s="104"/>
      <c r="Q97" s="104"/>
      <c r="R97" s="104"/>
      <c r="S97" s="104"/>
      <c r="T97" s="104"/>
      <c r="U97" s="104"/>
      <c r="V97" s="104"/>
      <c r="W97" s="104"/>
      <c r="X97" s="95"/>
      <c r="Y97" s="92"/>
      <c r="Z97" s="95">
        <v>1</v>
      </c>
      <c r="AA97" s="95"/>
      <c r="AB97" s="95"/>
      <c r="AC97" s="95"/>
      <c r="AD97" s="95"/>
      <c r="AE97" s="95"/>
      <c r="AF97" s="95"/>
      <c r="AG97" s="95"/>
      <c r="AH97" s="95">
        <v>1</v>
      </c>
      <c r="AI97" s="95"/>
      <c r="AJ97" s="95"/>
      <c r="AK97" s="92"/>
    </row>
    <row r="98" spans="1:37" ht="16" customHeight="1">
      <c r="B98" s="98" t="s">
        <v>82</v>
      </c>
      <c r="C98" s="99" t="s">
        <v>146</v>
      </c>
      <c r="D98" s="100">
        <f t="shared" si="33"/>
        <v>40</v>
      </c>
      <c r="E98" s="100">
        <v>0</v>
      </c>
      <c r="F98" s="100"/>
      <c r="G98" s="100">
        <v>40</v>
      </c>
      <c r="H98" s="100"/>
      <c r="I98" s="100"/>
      <c r="J98" s="100"/>
      <c r="K98" s="100"/>
      <c r="L98" s="100"/>
      <c r="M98" s="100"/>
      <c r="N98" s="100"/>
      <c r="O98" s="100"/>
      <c r="P98" s="100"/>
      <c r="Q98" s="100"/>
      <c r="R98" s="100"/>
      <c r="S98" s="100"/>
      <c r="T98" s="100"/>
      <c r="U98" s="100"/>
      <c r="V98" s="100"/>
      <c r="W98" s="100"/>
      <c r="X98" s="92"/>
      <c r="Y98" s="92"/>
      <c r="Z98" s="92">
        <v>1</v>
      </c>
      <c r="AA98" s="92"/>
      <c r="AB98" s="92"/>
      <c r="AC98" s="92"/>
      <c r="AD98" s="92"/>
      <c r="AE98" s="92"/>
      <c r="AF98" s="92"/>
      <c r="AG98" s="92"/>
      <c r="AH98" s="92">
        <v>1</v>
      </c>
      <c r="AI98" s="92"/>
      <c r="AJ98" s="92"/>
      <c r="AK98" s="92"/>
    </row>
    <row r="99" spans="1:37" ht="16" customHeight="1">
      <c r="B99" s="98" t="s">
        <v>82</v>
      </c>
      <c r="C99" s="99" t="s">
        <v>147</v>
      </c>
      <c r="D99" s="100">
        <f t="shared" si="33"/>
        <v>100</v>
      </c>
      <c r="E99" s="100"/>
      <c r="F99" s="100"/>
      <c r="G99" s="100"/>
      <c r="H99" s="100"/>
      <c r="I99" s="100">
        <v>100</v>
      </c>
      <c r="J99" s="100">
        <v>0</v>
      </c>
      <c r="K99" s="100"/>
      <c r="L99" s="100"/>
      <c r="M99" s="100"/>
      <c r="N99" s="100"/>
      <c r="O99" s="100"/>
      <c r="P99" s="100"/>
      <c r="Q99" s="100"/>
      <c r="R99" s="100"/>
      <c r="S99" s="100"/>
      <c r="T99" s="100"/>
      <c r="U99" s="100"/>
      <c r="V99" s="100"/>
      <c r="W99" s="100"/>
      <c r="X99" s="92"/>
      <c r="Y99" s="92"/>
      <c r="Z99" s="92">
        <v>1</v>
      </c>
      <c r="AA99" s="92"/>
      <c r="AB99" s="92"/>
      <c r="AC99" s="92"/>
      <c r="AD99" s="92"/>
      <c r="AE99" s="92"/>
      <c r="AF99" s="92"/>
      <c r="AG99" s="92"/>
      <c r="AH99" s="92">
        <v>1</v>
      </c>
      <c r="AI99" s="92"/>
      <c r="AJ99" s="92"/>
      <c r="AK99" s="92"/>
    </row>
    <row r="100" spans="1:37" ht="16" customHeight="1">
      <c r="B100" s="98" t="s">
        <v>82</v>
      </c>
      <c r="C100" s="99" t="s">
        <v>148</v>
      </c>
      <c r="D100" s="100">
        <f t="shared" si="33"/>
        <v>140</v>
      </c>
      <c r="E100" s="100">
        <v>30</v>
      </c>
      <c r="F100" s="100"/>
      <c r="G100" s="100">
        <v>30</v>
      </c>
      <c r="H100" s="100"/>
      <c r="I100" s="100">
        <v>0</v>
      </c>
      <c r="J100" s="100">
        <v>40</v>
      </c>
      <c r="K100" s="100"/>
      <c r="L100" s="100">
        <v>40</v>
      </c>
      <c r="M100" s="100"/>
      <c r="N100" s="100"/>
      <c r="O100" s="100"/>
      <c r="P100" s="100"/>
      <c r="Q100" s="100"/>
      <c r="R100" s="100"/>
      <c r="S100" s="100"/>
      <c r="T100" s="100"/>
      <c r="U100" s="100"/>
      <c r="V100" s="100"/>
      <c r="W100" s="100"/>
      <c r="X100" s="92"/>
      <c r="Y100" s="92"/>
      <c r="Z100" s="92">
        <v>1</v>
      </c>
      <c r="AA100" s="92"/>
      <c r="AB100" s="92"/>
      <c r="AC100" s="92"/>
      <c r="AD100" s="92"/>
      <c r="AE100" s="92"/>
      <c r="AF100" s="92"/>
      <c r="AG100" s="92"/>
      <c r="AH100" s="92">
        <v>1</v>
      </c>
      <c r="AI100" s="92"/>
      <c r="AJ100" s="92"/>
      <c r="AK100" s="92"/>
    </row>
    <row r="101" spans="1:37" ht="16" customHeight="1">
      <c r="B101" s="98"/>
      <c r="C101" s="99" t="s">
        <v>149</v>
      </c>
      <c r="D101" s="100">
        <f t="shared" ref="D101" si="37">SUM(E101:X101)</f>
        <v>40</v>
      </c>
      <c r="E101" s="100">
        <v>0</v>
      </c>
      <c r="F101" s="100"/>
      <c r="G101" s="100">
        <v>40</v>
      </c>
      <c r="H101" s="100"/>
      <c r="I101" s="100"/>
      <c r="J101" s="100"/>
      <c r="K101" s="100"/>
      <c r="L101" s="100"/>
      <c r="M101" s="100"/>
      <c r="N101" s="100">
        <v>0</v>
      </c>
      <c r="O101" s="100"/>
      <c r="P101" s="100"/>
      <c r="Q101" s="100"/>
      <c r="R101" s="100"/>
      <c r="S101" s="100"/>
      <c r="T101" s="100"/>
      <c r="U101" s="100"/>
      <c r="V101" s="100"/>
      <c r="W101" s="100"/>
      <c r="X101" s="92"/>
      <c r="Y101" s="92"/>
      <c r="Z101" s="92">
        <v>1</v>
      </c>
      <c r="AA101" s="92"/>
      <c r="AB101" s="92"/>
      <c r="AC101" s="92"/>
      <c r="AD101" s="92"/>
      <c r="AE101" s="92"/>
      <c r="AF101" s="92"/>
      <c r="AG101" s="92"/>
      <c r="AH101" s="92">
        <v>1</v>
      </c>
      <c r="AI101" s="92"/>
      <c r="AJ101" s="92"/>
      <c r="AK101" s="92"/>
    </row>
    <row r="102" spans="1:37" ht="16" customHeight="1">
      <c r="A102" s="119"/>
      <c r="B102" s="98" t="s">
        <v>82</v>
      </c>
      <c r="C102" s="99" t="s">
        <v>396</v>
      </c>
      <c r="D102" s="100">
        <f t="shared" si="33"/>
        <v>80</v>
      </c>
      <c r="E102" s="100"/>
      <c r="F102" s="100"/>
      <c r="G102" s="100"/>
      <c r="H102" s="100"/>
      <c r="I102" s="100"/>
      <c r="J102" s="100"/>
      <c r="K102" s="100"/>
      <c r="L102" s="100">
        <v>80</v>
      </c>
      <c r="M102" s="100"/>
      <c r="N102" s="100"/>
      <c r="O102" s="100"/>
      <c r="P102" s="100"/>
      <c r="Q102" s="100"/>
      <c r="R102" s="100"/>
      <c r="S102" s="100"/>
      <c r="T102" s="100"/>
      <c r="U102" s="100"/>
      <c r="V102" s="100"/>
      <c r="W102" s="100"/>
      <c r="X102" s="92"/>
      <c r="Y102" s="92"/>
      <c r="Z102" s="92">
        <v>1</v>
      </c>
      <c r="AA102" s="92"/>
      <c r="AB102" s="92"/>
      <c r="AC102" s="92"/>
      <c r="AD102" s="92"/>
      <c r="AE102" s="92"/>
      <c r="AF102" s="92"/>
      <c r="AG102" s="92"/>
      <c r="AH102" s="92">
        <v>1</v>
      </c>
      <c r="AI102" s="92"/>
      <c r="AJ102" s="92"/>
      <c r="AK102" s="92"/>
    </row>
    <row r="103" spans="1:37" ht="16" customHeight="1">
      <c r="B103" s="122"/>
      <c r="C103" s="99" t="s">
        <v>33</v>
      </c>
      <c r="D103" s="100">
        <f>SUM(E103:X103)</f>
        <v>600</v>
      </c>
      <c r="E103" s="100">
        <f t="shared" ref="E103:X103" si="38">SUM(E97:E102)</f>
        <v>190</v>
      </c>
      <c r="F103" s="100">
        <f t="shared" si="38"/>
        <v>0</v>
      </c>
      <c r="G103" s="100">
        <f t="shared" si="38"/>
        <v>110</v>
      </c>
      <c r="H103" s="100">
        <f t="shared" si="38"/>
        <v>0</v>
      </c>
      <c r="I103" s="100">
        <f t="shared" si="38"/>
        <v>100</v>
      </c>
      <c r="J103" s="100">
        <f t="shared" si="38"/>
        <v>80</v>
      </c>
      <c r="K103" s="100">
        <f t="shared" si="38"/>
        <v>0</v>
      </c>
      <c r="L103" s="100">
        <f t="shared" si="38"/>
        <v>120</v>
      </c>
      <c r="M103" s="100">
        <f t="shared" si="38"/>
        <v>0</v>
      </c>
      <c r="N103" s="100">
        <f t="shared" si="38"/>
        <v>0</v>
      </c>
      <c r="O103" s="100">
        <f t="shared" si="38"/>
        <v>0</v>
      </c>
      <c r="P103" s="100">
        <f t="shared" si="38"/>
        <v>0</v>
      </c>
      <c r="Q103" s="100">
        <f t="shared" si="38"/>
        <v>0</v>
      </c>
      <c r="R103" s="100">
        <f t="shared" si="38"/>
        <v>0</v>
      </c>
      <c r="S103" s="100">
        <f t="shared" si="38"/>
        <v>0</v>
      </c>
      <c r="T103" s="100">
        <f t="shared" si="38"/>
        <v>0</v>
      </c>
      <c r="U103" s="100">
        <f t="shared" si="38"/>
        <v>0</v>
      </c>
      <c r="V103" s="100">
        <f t="shared" si="38"/>
        <v>0</v>
      </c>
      <c r="W103" s="100">
        <f t="shared" si="38"/>
        <v>0</v>
      </c>
      <c r="X103" s="100">
        <f t="shared" si="38"/>
        <v>0</v>
      </c>
      <c r="Y103" s="100"/>
      <c r="Z103" s="100">
        <f t="shared" ref="Z103:AJ103" si="39">SUM(Z97:Z102)</f>
        <v>6</v>
      </c>
      <c r="AA103" s="100">
        <f t="shared" si="39"/>
        <v>0</v>
      </c>
      <c r="AB103" s="100">
        <f t="shared" si="39"/>
        <v>0</v>
      </c>
      <c r="AC103" s="100">
        <f t="shared" si="39"/>
        <v>0</v>
      </c>
      <c r="AD103" s="100">
        <f t="shared" si="39"/>
        <v>0</v>
      </c>
      <c r="AE103" s="100">
        <f t="shared" si="39"/>
        <v>0</v>
      </c>
      <c r="AF103" s="100">
        <f t="shared" si="39"/>
        <v>0</v>
      </c>
      <c r="AG103" s="100">
        <f t="shared" si="39"/>
        <v>0</v>
      </c>
      <c r="AH103" s="100">
        <f t="shared" si="39"/>
        <v>6</v>
      </c>
      <c r="AI103" s="100">
        <f t="shared" si="39"/>
        <v>0</v>
      </c>
      <c r="AJ103" s="100">
        <f t="shared" si="39"/>
        <v>0</v>
      </c>
      <c r="AK103" s="92"/>
    </row>
    <row r="104" spans="1:37" ht="16" customHeight="1">
      <c r="B104" s="98" t="s">
        <v>82</v>
      </c>
      <c r="C104" s="86" t="s">
        <v>150</v>
      </c>
      <c r="D104" s="104">
        <f>SUM(E104:X104)</f>
        <v>105</v>
      </c>
      <c r="E104" s="104">
        <v>30</v>
      </c>
      <c r="F104" s="104"/>
      <c r="G104" s="104">
        <v>70</v>
      </c>
      <c r="H104" s="104"/>
      <c r="I104" s="104">
        <v>5</v>
      </c>
      <c r="J104" s="104"/>
      <c r="K104" s="104"/>
      <c r="L104" s="104"/>
      <c r="M104" s="104"/>
      <c r="N104" s="104"/>
      <c r="O104" s="104"/>
      <c r="P104" s="104"/>
      <c r="Q104" s="104"/>
      <c r="R104" s="104"/>
      <c r="S104" s="104"/>
      <c r="T104" s="104"/>
      <c r="U104" s="104"/>
      <c r="V104" s="104"/>
      <c r="W104" s="104"/>
      <c r="X104" s="95"/>
      <c r="Y104" s="92"/>
      <c r="Z104" s="95">
        <v>1</v>
      </c>
      <c r="AA104" s="95"/>
      <c r="AB104" s="95"/>
      <c r="AC104" s="95"/>
      <c r="AD104" s="95"/>
      <c r="AE104" s="95"/>
      <c r="AF104" s="95"/>
      <c r="AG104" s="95"/>
      <c r="AH104" s="95">
        <v>1</v>
      </c>
      <c r="AI104" s="95"/>
      <c r="AJ104" s="95"/>
      <c r="AK104" s="92"/>
    </row>
    <row r="105" spans="1:37" ht="16" customHeight="1">
      <c r="B105" s="98" t="s">
        <v>82</v>
      </c>
      <c r="C105" s="99" t="s">
        <v>151</v>
      </c>
      <c r="D105" s="100">
        <f>SUM(E105:X105)</f>
        <v>40</v>
      </c>
      <c r="E105" s="100"/>
      <c r="F105" s="100"/>
      <c r="G105" s="100">
        <v>40</v>
      </c>
      <c r="H105" s="100"/>
      <c r="I105" s="100"/>
      <c r="J105" s="100"/>
      <c r="K105" s="100"/>
      <c r="L105" s="100"/>
      <c r="M105" s="100"/>
      <c r="N105" s="100"/>
      <c r="O105" s="100"/>
      <c r="P105" s="100"/>
      <c r="Q105" s="100"/>
      <c r="R105" s="100"/>
      <c r="S105" s="100"/>
      <c r="T105" s="100"/>
      <c r="U105" s="100"/>
      <c r="V105" s="100"/>
      <c r="W105" s="100"/>
      <c r="X105" s="92"/>
      <c r="Y105" s="92"/>
      <c r="Z105" s="92">
        <v>1</v>
      </c>
      <c r="AA105" s="92"/>
      <c r="AB105" s="92"/>
      <c r="AC105" s="92"/>
      <c r="AD105" s="92"/>
      <c r="AE105" s="92"/>
      <c r="AF105" s="92"/>
      <c r="AG105" s="92"/>
      <c r="AH105" s="92">
        <v>1</v>
      </c>
      <c r="AI105" s="92"/>
      <c r="AJ105" s="92"/>
      <c r="AK105" s="92"/>
    </row>
    <row r="106" spans="1:37" ht="16" customHeight="1">
      <c r="C106" s="99" t="s">
        <v>152</v>
      </c>
      <c r="D106" s="100">
        <f>SUM(E106:X106)</f>
        <v>40</v>
      </c>
      <c r="E106" s="100"/>
      <c r="F106" s="100"/>
      <c r="G106" s="100"/>
      <c r="H106" s="100"/>
      <c r="I106" s="100"/>
      <c r="J106" s="100"/>
      <c r="K106" s="100"/>
      <c r="L106" s="100"/>
      <c r="M106" s="100"/>
      <c r="N106" s="100"/>
      <c r="O106" s="100"/>
      <c r="P106" s="100"/>
      <c r="Q106" s="100"/>
      <c r="R106" s="100"/>
      <c r="S106" s="100"/>
      <c r="T106" s="100">
        <v>40</v>
      </c>
      <c r="U106" s="100"/>
      <c r="V106" s="100"/>
      <c r="W106" s="100"/>
      <c r="X106" s="92"/>
      <c r="Y106" s="92"/>
      <c r="Z106" s="92"/>
      <c r="AA106" s="92"/>
      <c r="AB106" s="92">
        <v>1</v>
      </c>
      <c r="AC106" s="92"/>
      <c r="AD106" s="92"/>
      <c r="AE106" s="92"/>
      <c r="AF106" s="92"/>
      <c r="AG106" s="92">
        <v>1</v>
      </c>
      <c r="AH106" s="92"/>
      <c r="AI106" s="92"/>
      <c r="AJ106" s="92"/>
      <c r="AK106" s="92"/>
    </row>
    <row r="107" spans="1:37" ht="16" customHeight="1">
      <c r="B107" s="98" t="s">
        <v>82</v>
      </c>
      <c r="C107" s="99" t="s">
        <v>153</v>
      </c>
      <c r="D107" s="100">
        <f>SUM(E107:X107)</f>
        <v>80</v>
      </c>
      <c r="E107" s="100">
        <v>40</v>
      </c>
      <c r="F107" s="100"/>
      <c r="G107" s="100">
        <v>40</v>
      </c>
      <c r="H107" s="100"/>
      <c r="I107" s="100"/>
      <c r="J107" s="100"/>
      <c r="K107" s="100"/>
      <c r="L107" s="100"/>
      <c r="M107" s="100"/>
      <c r="N107" s="100"/>
      <c r="O107" s="100"/>
      <c r="P107" s="100"/>
      <c r="Q107" s="100"/>
      <c r="R107" s="100"/>
      <c r="S107" s="100"/>
      <c r="T107" s="100"/>
      <c r="U107" s="100"/>
      <c r="V107" s="100"/>
      <c r="W107" s="100"/>
      <c r="X107" s="92"/>
      <c r="Y107" s="92"/>
      <c r="Z107" s="92">
        <v>1</v>
      </c>
      <c r="AA107" s="92"/>
      <c r="AB107" s="92"/>
      <c r="AC107" s="92"/>
      <c r="AD107" s="92"/>
      <c r="AE107" s="92"/>
      <c r="AF107" s="92"/>
      <c r="AG107" s="92"/>
      <c r="AH107" s="92">
        <v>1</v>
      </c>
      <c r="AI107" s="92"/>
      <c r="AJ107" s="92"/>
      <c r="AK107" s="92"/>
    </row>
    <row r="108" spans="1:37" ht="16" customHeight="1">
      <c r="B108" s="98" t="s">
        <v>82</v>
      </c>
      <c r="C108" s="99" t="s">
        <v>154</v>
      </c>
      <c r="D108" s="100">
        <f t="shared" ref="D108:D117" si="40">SUM(E108:X108)</f>
        <v>80</v>
      </c>
      <c r="E108" s="100">
        <v>40</v>
      </c>
      <c r="F108" s="100"/>
      <c r="G108" s="100">
        <v>40</v>
      </c>
      <c r="H108" s="100"/>
      <c r="I108" s="100"/>
      <c r="J108" s="100"/>
      <c r="K108" s="100"/>
      <c r="L108" s="100"/>
      <c r="M108" s="100"/>
      <c r="N108" s="100"/>
      <c r="O108" s="100"/>
      <c r="P108" s="100"/>
      <c r="Q108" s="100"/>
      <c r="R108" s="100"/>
      <c r="S108" s="100"/>
      <c r="T108" s="100"/>
      <c r="U108" s="100"/>
      <c r="V108" s="100"/>
      <c r="W108" s="100"/>
      <c r="X108" s="92"/>
      <c r="Y108" s="92"/>
      <c r="Z108" s="92">
        <v>1</v>
      </c>
      <c r="AA108" s="92"/>
      <c r="AB108" s="92"/>
      <c r="AC108" s="92"/>
      <c r="AD108" s="92"/>
      <c r="AE108" s="92"/>
      <c r="AF108" s="92"/>
      <c r="AG108" s="92"/>
      <c r="AH108" s="92">
        <v>1</v>
      </c>
      <c r="AI108" s="92"/>
      <c r="AJ108" s="92"/>
      <c r="AK108" s="92"/>
    </row>
    <row r="109" spans="1:37" ht="16" customHeight="1">
      <c r="B109" s="98" t="s">
        <v>82</v>
      </c>
      <c r="C109" s="99" t="s">
        <v>320</v>
      </c>
      <c r="D109" s="100">
        <f t="shared" si="40"/>
        <v>160</v>
      </c>
      <c r="E109" s="100">
        <v>40</v>
      </c>
      <c r="F109" s="100"/>
      <c r="G109" s="100">
        <v>120</v>
      </c>
      <c r="H109" s="100"/>
      <c r="I109" s="100"/>
      <c r="J109" s="100"/>
      <c r="K109" s="100"/>
      <c r="L109" s="100"/>
      <c r="M109" s="100"/>
      <c r="N109" s="100"/>
      <c r="O109" s="100"/>
      <c r="P109" s="100"/>
      <c r="Q109" s="100"/>
      <c r="R109" s="100"/>
      <c r="S109" s="100"/>
      <c r="T109" s="100"/>
      <c r="U109" s="100"/>
      <c r="V109" s="100"/>
      <c r="W109" s="100"/>
      <c r="X109" s="92"/>
      <c r="Y109" s="92"/>
      <c r="Z109" s="92">
        <v>1</v>
      </c>
      <c r="AA109" s="92"/>
      <c r="AB109" s="92"/>
      <c r="AC109" s="92"/>
      <c r="AD109" s="92"/>
      <c r="AE109" s="92"/>
      <c r="AF109" s="92"/>
      <c r="AG109" s="92"/>
      <c r="AH109" s="92">
        <v>1</v>
      </c>
      <c r="AI109" s="92"/>
      <c r="AJ109" s="92"/>
      <c r="AK109" s="92"/>
    </row>
    <row r="110" spans="1:37" ht="16" customHeight="1">
      <c r="B110" s="98" t="s">
        <v>82</v>
      </c>
      <c r="C110" s="99" t="s">
        <v>321</v>
      </c>
      <c r="D110" s="100">
        <f t="shared" si="40"/>
        <v>160</v>
      </c>
      <c r="E110" s="100">
        <v>40</v>
      </c>
      <c r="F110" s="100"/>
      <c r="G110" s="100">
        <f>80+40</f>
        <v>120</v>
      </c>
      <c r="H110" s="100"/>
      <c r="I110" s="100"/>
      <c r="J110" s="100"/>
      <c r="K110" s="100"/>
      <c r="L110" s="100"/>
      <c r="M110" s="100"/>
      <c r="N110" s="100"/>
      <c r="O110" s="100"/>
      <c r="P110" s="100"/>
      <c r="Q110" s="100"/>
      <c r="R110" s="100"/>
      <c r="S110" s="100"/>
      <c r="T110" s="100"/>
      <c r="U110" s="100"/>
      <c r="V110" s="100"/>
      <c r="W110" s="100"/>
      <c r="X110" s="92"/>
      <c r="Y110" s="92"/>
      <c r="Z110" s="92">
        <v>1</v>
      </c>
      <c r="AA110" s="92"/>
      <c r="AB110" s="92"/>
      <c r="AC110" s="92"/>
      <c r="AD110" s="92"/>
      <c r="AE110" s="92"/>
      <c r="AF110" s="92"/>
      <c r="AG110" s="92"/>
      <c r="AH110" s="92">
        <v>1</v>
      </c>
      <c r="AI110" s="92"/>
      <c r="AJ110" s="92"/>
      <c r="AK110" s="92"/>
    </row>
    <row r="111" spans="1:37" ht="16" customHeight="1">
      <c r="C111" s="99" t="s">
        <v>34</v>
      </c>
      <c r="D111" s="100">
        <f t="shared" si="40"/>
        <v>665</v>
      </c>
      <c r="E111" s="100">
        <f>SUM(E104:E110)</f>
        <v>190</v>
      </c>
      <c r="F111" s="100">
        <f>SUM(F104:F110)</f>
        <v>0</v>
      </c>
      <c r="G111" s="100">
        <f>SUM(G104:G110)</f>
        <v>430</v>
      </c>
      <c r="H111" s="100">
        <f t="shared" ref="H111:X111" si="41">SUM(H104:H108)</f>
        <v>0</v>
      </c>
      <c r="I111" s="100">
        <f t="shared" si="41"/>
        <v>5</v>
      </c>
      <c r="J111" s="100">
        <f t="shared" si="41"/>
        <v>0</v>
      </c>
      <c r="K111" s="100">
        <f t="shared" si="41"/>
        <v>0</v>
      </c>
      <c r="L111" s="100">
        <f t="shared" si="41"/>
        <v>0</v>
      </c>
      <c r="M111" s="100">
        <f t="shared" si="41"/>
        <v>0</v>
      </c>
      <c r="N111" s="100">
        <f t="shared" si="41"/>
        <v>0</v>
      </c>
      <c r="O111" s="100">
        <f t="shared" si="41"/>
        <v>0</v>
      </c>
      <c r="P111" s="100">
        <f t="shared" si="41"/>
        <v>0</v>
      </c>
      <c r="Q111" s="100">
        <f t="shared" si="41"/>
        <v>0</v>
      </c>
      <c r="R111" s="100">
        <f t="shared" si="41"/>
        <v>0</v>
      </c>
      <c r="S111" s="100">
        <f t="shared" si="41"/>
        <v>0</v>
      </c>
      <c r="T111" s="100">
        <f t="shared" si="41"/>
        <v>40</v>
      </c>
      <c r="U111" s="100">
        <f t="shared" si="41"/>
        <v>0</v>
      </c>
      <c r="V111" s="100">
        <f t="shared" si="41"/>
        <v>0</v>
      </c>
      <c r="W111" s="100">
        <f t="shared" si="41"/>
        <v>0</v>
      </c>
      <c r="X111" s="100">
        <f t="shared" si="41"/>
        <v>0</v>
      </c>
      <c r="Y111" s="100"/>
      <c r="Z111" s="100">
        <f>SUM(Z104:Z110)</f>
        <v>6</v>
      </c>
      <c r="AA111" s="100">
        <f t="shared" ref="AA111:AG111" si="42">SUM(AA104:AA108)</f>
        <v>0</v>
      </c>
      <c r="AB111" s="100">
        <f t="shared" si="42"/>
        <v>1</v>
      </c>
      <c r="AC111" s="100">
        <f t="shared" si="42"/>
        <v>0</v>
      </c>
      <c r="AD111" s="100">
        <f t="shared" si="42"/>
        <v>0</v>
      </c>
      <c r="AE111" s="100">
        <f t="shared" si="42"/>
        <v>0</v>
      </c>
      <c r="AF111" s="100">
        <f t="shared" si="42"/>
        <v>0</v>
      </c>
      <c r="AG111" s="100">
        <f t="shared" si="42"/>
        <v>1</v>
      </c>
      <c r="AH111" s="100">
        <f>SUM(AH104:AH110)</f>
        <v>6</v>
      </c>
      <c r="AI111" s="100">
        <f>SUM(AI104:AI110)</f>
        <v>0</v>
      </c>
      <c r="AJ111" s="100">
        <f>SUM(AJ104:AJ108)</f>
        <v>0</v>
      </c>
      <c r="AK111" s="92"/>
    </row>
    <row r="112" spans="1:37" ht="16" customHeight="1">
      <c r="B112" s="98" t="s">
        <v>82</v>
      </c>
      <c r="C112" s="123" t="s">
        <v>347</v>
      </c>
      <c r="D112" s="104">
        <f t="shared" si="40"/>
        <v>60</v>
      </c>
      <c r="E112" s="104">
        <v>30</v>
      </c>
      <c r="F112" s="104">
        <v>0</v>
      </c>
      <c r="G112" s="104">
        <v>30</v>
      </c>
      <c r="H112" s="104"/>
      <c r="I112" s="104"/>
      <c r="J112" s="104"/>
      <c r="K112" s="104"/>
      <c r="L112" s="104"/>
      <c r="M112" s="104"/>
      <c r="N112" s="104"/>
      <c r="O112" s="104"/>
      <c r="P112" s="104"/>
      <c r="Q112" s="104"/>
      <c r="R112" s="104"/>
      <c r="S112" s="104"/>
      <c r="T112" s="104"/>
      <c r="U112" s="104"/>
      <c r="V112" s="104"/>
      <c r="W112" s="104"/>
      <c r="X112" s="95"/>
      <c r="Y112" s="92"/>
      <c r="Z112" s="95">
        <v>1</v>
      </c>
      <c r="AA112" s="95"/>
      <c r="AB112" s="95"/>
      <c r="AC112" s="95"/>
      <c r="AD112" s="95"/>
      <c r="AE112" s="95"/>
      <c r="AF112" s="95"/>
      <c r="AG112" s="95"/>
      <c r="AH112" s="95">
        <v>1</v>
      </c>
      <c r="AI112" s="95"/>
      <c r="AJ112" s="95"/>
      <c r="AK112" s="92"/>
    </row>
    <row r="113" spans="2:37" ht="16" customHeight="1">
      <c r="C113" s="99" t="s">
        <v>35</v>
      </c>
      <c r="D113" s="100">
        <f t="shared" si="40"/>
        <v>60</v>
      </c>
      <c r="E113" s="100">
        <f t="shared" ref="E113:X113" si="43">SUM(E112)</f>
        <v>30</v>
      </c>
      <c r="F113" s="100">
        <f t="shared" si="43"/>
        <v>0</v>
      </c>
      <c r="G113" s="100">
        <f t="shared" si="43"/>
        <v>30</v>
      </c>
      <c r="H113" s="100">
        <f t="shared" si="43"/>
        <v>0</v>
      </c>
      <c r="I113" s="100">
        <f t="shared" si="43"/>
        <v>0</v>
      </c>
      <c r="J113" s="100">
        <f t="shared" si="43"/>
        <v>0</v>
      </c>
      <c r="K113" s="100">
        <f t="shared" si="43"/>
        <v>0</v>
      </c>
      <c r="L113" s="100">
        <f t="shared" si="43"/>
        <v>0</v>
      </c>
      <c r="M113" s="100">
        <f t="shared" si="43"/>
        <v>0</v>
      </c>
      <c r="N113" s="100">
        <f t="shared" si="43"/>
        <v>0</v>
      </c>
      <c r="O113" s="100">
        <f t="shared" si="43"/>
        <v>0</v>
      </c>
      <c r="P113" s="100">
        <f t="shared" si="43"/>
        <v>0</v>
      </c>
      <c r="Q113" s="100">
        <f t="shared" si="43"/>
        <v>0</v>
      </c>
      <c r="R113" s="100">
        <f t="shared" si="43"/>
        <v>0</v>
      </c>
      <c r="S113" s="100">
        <f t="shared" si="43"/>
        <v>0</v>
      </c>
      <c r="T113" s="100">
        <f>SUM(T112)</f>
        <v>0</v>
      </c>
      <c r="U113" s="100">
        <f t="shared" si="43"/>
        <v>0</v>
      </c>
      <c r="V113" s="100">
        <f t="shared" si="43"/>
        <v>0</v>
      </c>
      <c r="W113" s="100">
        <f>SUM(W112)</f>
        <v>0</v>
      </c>
      <c r="X113" s="100">
        <f t="shared" si="43"/>
        <v>0</v>
      </c>
      <c r="Y113" s="100"/>
      <c r="Z113" s="100">
        <f t="shared" ref="Z113:AJ113" si="44">SUM(Z112)</f>
        <v>1</v>
      </c>
      <c r="AA113" s="100">
        <f t="shared" si="44"/>
        <v>0</v>
      </c>
      <c r="AB113" s="100">
        <f>SUM(AB112)</f>
        <v>0</v>
      </c>
      <c r="AC113" s="100">
        <f t="shared" si="44"/>
        <v>0</v>
      </c>
      <c r="AD113" s="100">
        <f t="shared" si="44"/>
        <v>0</v>
      </c>
      <c r="AE113" s="100">
        <f>SUM(AE112)</f>
        <v>0</v>
      </c>
      <c r="AF113" s="100">
        <f t="shared" si="44"/>
        <v>0</v>
      </c>
      <c r="AG113" s="100">
        <f t="shared" si="44"/>
        <v>0</v>
      </c>
      <c r="AH113" s="100">
        <f t="shared" si="44"/>
        <v>1</v>
      </c>
      <c r="AI113" s="100">
        <f t="shared" si="44"/>
        <v>0</v>
      </c>
      <c r="AJ113" s="100">
        <f t="shared" si="44"/>
        <v>0</v>
      </c>
      <c r="AK113" s="92"/>
    </row>
    <row r="114" spans="2:37" ht="16" customHeight="1">
      <c r="B114" s="98" t="s">
        <v>82</v>
      </c>
      <c r="C114" s="86" t="s">
        <v>155</v>
      </c>
      <c r="D114" s="104">
        <f t="shared" si="40"/>
        <v>170</v>
      </c>
      <c r="E114" s="104">
        <v>80</v>
      </c>
      <c r="F114" s="104"/>
      <c r="G114" s="104">
        <v>90</v>
      </c>
      <c r="H114" s="104"/>
      <c r="I114" s="104"/>
      <c r="J114" s="104"/>
      <c r="K114" s="104"/>
      <c r="L114" s="104"/>
      <c r="M114" s="104"/>
      <c r="N114" s="104"/>
      <c r="O114" s="104"/>
      <c r="P114" s="104"/>
      <c r="Q114" s="104"/>
      <c r="R114" s="104"/>
      <c r="S114" s="104"/>
      <c r="T114" s="104"/>
      <c r="U114" s="104"/>
      <c r="V114" s="104"/>
      <c r="W114" s="104"/>
      <c r="X114" s="95"/>
      <c r="Y114" s="92"/>
      <c r="Z114" s="95">
        <v>1</v>
      </c>
      <c r="AA114" s="95"/>
      <c r="AB114" s="95"/>
      <c r="AC114" s="95"/>
      <c r="AD114" s="95"/>
      <c r="AE114" s="95"/>
      <c r="AF114" s="95"/>
      <c r="AG114" s="95"/>
      <c r="AH114" s="95">
        <v>1</v>
      </c>
      <c r="AI114" s="95"/>
      <c r="AJ114" s="95"/>
      <c r="AK114" s="92"/>
    </row>
    <row r="115" spans="2:37" ht="16" customHeight="1">
      <c r="B115" s="98" t="s">
        <v>82</v>
      </c>
      <c r="C115" s="99" t="s">
        <v>156</v>
      </c>
      <c r="D115" s="100">
        <f t="shared" si="40"/>
        <v>80</v>
      </c>
      <c r="E115" s="100"/>
      <c r="F115" s="100"/>
      <c r="G115" s="100"/>
      <c r="H115" s="100"/>
      <c r="I115" s="100"/>
      <c r="J115" s="100"/>
      <c r="K115" s="100"/>
      <c r="L115" s="100"/>
      <c r="M115" s="100"/>
      <c r="N115" s="100"/>
      <c r="O115" s="100"/>
      <c r="P115" s="100"/>
      <c r="Q115" s="100"/>
      <c r="R115" s="100"/>
      <c r="S115" s="100"/>
      <c r="T115" s="100">
        <v>80</v>
      </c>
      <c r="U115" s="100"/>
      <c r="V115" s="100"/>
      <c r="W115" s="100"/>
      <c r="X115" s="92"/>
      <c r="Y115" s="92"/>
      <c r="Z115" s="92"/>
      <c r="AA115" s="92"/>
      <c r="AB115" s="92">
        <v>1</v>
      </c>
      <c r="AC115" s="92"/>
      <c r="AD115" s="92"/>
      <c r="AE115" s="92"/>
      <c r="AF115" s="92"/>
      <c r="AG115" s="92"/>
      <c r="AH115" s="92">
        <v>1</v>
      </c>
      <c r="AI115" s="92"/>
      <c r="AJ115" s="92"/>
      <c r="AK115" s="92"/>
    </row>
    <row r="116" spans="2:37" ht="16" customHeight="1">
      <c r="B116" s="98" t="s">
        <v>82</v>
      </c>
      <c r="C116" s="99" t="s">
        <v>157</v>
      </c>
      <c r="D116" s="100">
        <f t="shared" si="40"/>
        <v>80</v>
      </c>
      <c r="E116" s="100">
        <v>40</v>
      </c>
      <c r="F116" s="100"/>
      <c r="G116" s="100">
        <v>40</v>
      </c>
      <c r="H116" s="100"/>
      <c r="I116" s="100"/>
      <c r="J116" s="100"/>
      <c r="K116" s="100"/>
      <c r="L116" s="100"/>
      <c r="M116" s="100"/>
      <c r="N116" s="100"/>
      <c r="O116" s="100"/>
      <c r="P116" s="100"/>
      <c r="Q116" s="100"/>
      <c r="R116" s="100"/>
      <c r="S116" s="100"/>
      <c r="T116" s="100"/>
      <c r="U116" s="100"/>
      <c r="V116" s="100"/>
      <c r="W116" s="100"/>
      <c r="X116" s="92"/>
      <c r="Y116" s="92"/>
      <c r="Z116" s="92">
        <v>1</v>
      </c>
      <c r="AA116" s="92"/>
      <c r="AB116" s="92"/>
      <c r="AC116" s="92"/>
      <c r="AD116" s="92"/>
      <c r="AE116" s="92"/>
      <c r="AF116" s="92"/>
      <c r="AG116" s="92"/>
      <c r="AH116" s="92">
        <v>1</v>
      </c>
      <c r="AI116" s="92"/>
      <c r="AJ116" s="92"/>
      <c r="AK116" s="92"/>
    </row>
    <row r="117" spans="2:37" ht="16" customHeight="1">
      <c r="C117" s="99" t="s">
        <v>36</v>
      </c>
      <c r="D117" s="100">
        <f t="shared" si="40"/>
        <v>330</v>
      </c>
      <c r="E117" s="100">
        <f t="shared" ref="E117:X117" si="45">SUM(E114:E116)</f>
        <v>120</v>
      </c>
      <c r="F117" s="100">
        <f t="shared" si="45"/>
        <v>0</v>
      </c>
      <c r="G117" s="100">
        <f t="shared" si="45"/>
        <v>130</v>
      </c>
      <c r="H117" s="100">
        <f t="shared" si="45"/>
        <v>0</v>
      </c>
      <c r="I117" s="100">
        <f t="shared" si="45"/>
        <v>0</v>
      </c>
      <c r="J117" s="100">
        <f t="shared" si="45"/>
        <v>0</v>
      </c>
      <c r="K117" s="100">
        <f t="shared" si="45"/>
        <v>0</v>
      </c>
      <c r="L117" s="100">
        <f t="shared" si="45"/>
        <v>0</v>
      </c>
      <c r="M117" s="100">
        <f t="shared" si="45"/>
        <v>0</v>
      </c>
      <c r="N117" s="100">
        <f t="shared" si="45"/>
        <v>0</v>
      </c>
      <c r="O117" s="100">
        <f t="shared" si="45"/>
        <v>0</v>
      </c>
      <c r="P117" s="100">
        <f t="shared" si="45"/>
        <v>0</v>
      </c>
      <c r="Q117" s="100">
        <f t="shared" si="45"/>
        <v>0</v>
      </c>
      <c r="R117" s="100">
        <f t="shared" si="45"/>
        <v>0</v>
      </c>
      <c r="S117" s="100">
        <f t="shared" si="45"/>
        <v>0</v>
      </c>
      <c r="T117" s="100">
        <f>SUM(T114:T116)</f>
        <v>80</v>
      </c>
      <c r="U117" s="100">
        <f t="shared" si="45"/>
        <v>0</v>
      </c>
      <c r="V117" s="100">
        <f t="shared" si="45"/>
        <v>0</v>
      </c>
      <c r="W117" s="100">
        <f>SUM(W114:W116)</f>
        <v>0</v>
      </c>
      <c r="X117" s="100">
        <f t="shared" si="45"/>
        <v>0</v>
      </c>
      <c r="Y117" s="100"/>
      <c r="Z117" s="100">
        <f t="shared" ref="Z117:AJ117" si="46">SUM(Z114:Z116)</f>
        <v>2</v>
      </c>
      <c r="AA117" s="100">
        <f t="shared" si="46"/>
        <v>0</v>
      </c>
      <c r="AB117" s="100">
        <f>SUM(AB114:AB116)</f>
        <v>1</v>
      </c>
      <c r="AC117" s="100">
        <f t="shared" si="46"/>
        <v>0</v>
      </c>
      <c r="AD117" s="100">
        <f t="shared" si="46"/>
        <v>0</v>
      </c>
      <c r="AE117" s="100">
        <f>SUM(AE114:AE116)</f>
        <v>0</v>
      </c>
      <c r="AF117" s="100">
        <f t="shared" si="46"/>
        <v>0</v>
      </c>
      <c r="AG117" s="100">
        <f t="shared" si="46"/>
        <v>0</v>
      </c>
      <c r="AH117" s="100">
        <f t="shared" si="46"/>
        <v>3</v>
      </c>
      <c r="AI117" s="100">
        <f t="shared" si="46"/>
        <v>0</v>
      </c>
      <c r="AJ117" s="100">
        <f t="shared" si="46"/>
        <v>0</v>
      </c>
      <c r="AK117" s="92"/>
    </row>
    <row r="118" spans="2:37" ht="16" customHeight="1" thickBot="1">
      <c r="C118" s="101" t="s">
        <v>158</v>
      </c>
      <c r="D118" s="102">
        <f t="shared" ref="D118:X118" si="47">D65+D72+D77+D88+D96+D103+D111+D113+D117</f>
        <v>4270</v>
      </c>
      <c r="E118" s="103">
        <f t="shared" si="47"/>
        <v>1150</v>
      </c>
      <c r="F118" s="104">
        <f t="shared" si="47"/>
        <v>90</v>
      </c>
      <c r="G118" s="104">
        <f t="shared" si="47"/>
        <v>1495</v>
      </c>
      <c r="H118" s="104">
        <f t="shared" si="47"/>
        <v>0</v>
      </c>
      <c r="I118" s="104">
        <f t="shared" si="47"/>
        <v>205</v>
      </c>
      <c r="J118" s="104">
        <f t="shared" si="47"/>
        <v>80</v>
      </c>
      <c r="K118" s="104">
        <f t="shared" si="47"/>
        <v>40</v>
      </c>
      <c r="L118" s="104">
        <f t="shared" si="47"/>
        <v>310</v>
      </c>
      <c r="M118" s="104">
        <f t="shared" si="47"/>
        <v>0</v>
      </c>
      <c r="N118" s="104">
        <f t="shared" si="47"/>
        <v>0</v>
      </c>
      <c r="O118" s="104">
        <f t="shared" si="47"/>
        <v>0</v>
      </c>
      <c r="P118" s="104">
        <f t="shared" si="47"/>
        <v>0</v>
      </c>
      <c r="Q118" s="104">
        <f t="shared" si="47"/>
        <v>0</v>
      </c>
      <c r="R118" s="104">
        <f t="shared" si="47"/>
        <v>0</v>
      </c>
      <c r="S118" s="104">
        <f t="shared" si="47"/>
        <v>0</v>
      </c>
      <c r="T118" s="104">
        <f t="shared" si="47"/>
        <v>780</v>
      </c>
      <c r="U118" s="104">
        <f t="shared" si="47"/>
        <v>80</v>
      </c>
      <c r="V118" s="104">
        <f t="shared" si="47"/>
        <v>40</v>
      </c>
      <c r="W118" s="104">
        <f t="shared" si="47"/>
        <v>0</v>
      </c>
      <c r="X118" s="104">
        <f t="shared" si="47"/>
        <v>0</v>
      </c>
      <c r="Y118" s="100"/>
      <c r="Z118" s="104">
        <f t="shared" ref="Z118:AJ118" si="48">Z65+Z72+Z77+Z88+Z96+Z103+Z111+Z113+Z117</f>
        <v>31</v>
      </c>
      <c r="AA118" s="104">
        <f t="shared" si="48"/>
        <v>0</v>
      </c>
      <c r="AB118" s="104">
        <f t="shared" si="48"/>
        <v>15</v>
      </c>
      <c r="AC118" s="104">
        <f t="shared" si="48"/>
        <v>0</v>
      </c>
      <c r="AD118" s="104">
        <f t="shared" si="48"/>
        <v>1</v>
      </c>
      <c r="AE118" s="104">
        <f t="shared" si="48"/>
        <v>0</v>
      </c>
      <c r="AF118" s="104">
        <f t="shared" si="48"/>
        <v>0</v>
      </c>
      <c r="AG118" s="104">
        <f t="shared" si="48"/>
        <v>7</v>
      </c>
      <c r="AH118" s="104">
        <f t="shared" si="48"/>
        <v>40</v>
      </c>
      <c r="AI118" s="104">
        <f t="shared" si="48"/>
        <v>0</v>
      </c>
      <c r="AJ118" s="104">
        <f t="shared" si="48"/>
        <v>0</v>
      </c>
    </row>
    <row r="119" spans="2:37" ht="16" customHeight="1">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Z119" s="106"/>
      <c r="AA119" s="106"/>
      <c r="AB119" s="106"/>
      <c r="AC119" s="106"/>
      <c r="AD119" s="106"/>
      <c r="AE119" s="106"/>
      <c r="AF119" s="106"/>
      <c r="AG119" s="106"/>
      <c r="AH119" s="106"/>
      <c r="AI119" s="106"/>
      <c r="AJ119" s="106"/>
    </row>
    <row r="120" spans="2:37" ht="16" customHeight="1" thickBot="1">
      <c r="AK120" s="92"/>
    </row>
    <row r="121" spans="2:37" ht="16" customHeight="1">
      <c r="B121" s="98" t="s">
        <v>82</v>
      </c>
      <c r="C121" s="124" t="s">
        <v>159</v>
      </c>
      <c r="D121" s="108">
        <f t="shared" ref="D121:D126" si="49">SUM(E121:X121)</f>
        <v>160</v>
      </c>
      <c r="E121" s="108">
        <v>120</v>
      </c>
      <c r="F121" s="108"/>
      <c r="G121" s="108">
        <v>40</v>
      </c>
      <c r="H121" s="108"/>
      <c r="I121" s="108"/>
      <c r="J121" s="108"/>
      <c r="K121" s="108"/>
      <c r="L121" s="108"/>
      <c r="M121" s="108"/>
      <c r="N121" s="108"/>
      <c r="O121" s="108"/>
      <c r="P121" s="108"/>
      <c r="Q121" s="108"/>
      <c r="R121" s="108"/>
      <c r="S121" s="108"/>
      <c r="T121" s="108"/>
      <c r="U121" s="108"/>
      <c r="V121" s="108"/>
      <c r="W121" s="108"/>
      <c r="X121" s="125"/>
      <c r="Y121" s="92"/>
      <c r="Z121" s="95">
        <v>1</v>
      </c>
      <c r="AA121" s="95"/>
      <c r="AB121" s="95"/>
      <c r="AC121" s="95"/>
      <c r="AD121" s="95"/>
      <c r="AE121" s="95"/>
      <c r="AF121" s="95"/>
      <c r="AG121" s="95"/>
      <c r="AH121" s="95">
        <v>1</v>
      </c>
      <c r="AI121" s="95"/>
      <c r="AJ121" s="95"/>
      <c r="AK121" s="92"/>
    </row>
    <row r="122" spans="2:37" ht="16" customHeight="1">
      <c r="B122" s="98" t="s">
        <v>82</v>
      </c>
      <c r="C122" s="126" t="s">
        <v>160</v>
      </c>
      <c r="D122" s="100">
        <f t="shared" si="49"/>
        <v>440</v>
      </c>
      <c r="E122" s="100">
        <v>200</v>
      </c>
      <c r="F122" s="100">
        <v>80</v>
      </c>
      <c r="G122" s="100">
        <v>160</v>
      </c>
      <c r="H122" s="100"/>
      <c r="I122" s="100"/>
      <c r="J122" s="100">
        <v>0</v>
      </c>
      <c r="K122" s="100"/>
      <c r="L122" s="100"/>
      <c r="M122" s="100"/>
      <c r="N122" s="100"/>
      <c r="O122" s="100"/>
      <c r="P122" s="100"/>
      <c r="Q122" s="100"/>
      <c r="R122" s="100"/>
      <c r="S122" s="100"/>
      <c r="T122" s="100"/>
      <c r="U122" s="100"/>
      <c r="V122" s="100"/>
      <c r="W122" s="100"/>
      <c r="X122" s="92"/>
      <c r="Y122" s="92"/>
      <c r="Z122" s="92">
        <v>1</v>
      </c>
      <c r="AA122" s="92"/>
      <c r="AB122" s="92"/>
      <c r="AC122" s="92"/>
      <c r="AD122" s="92"/>
      <c r="AE122" s="92"/>
      <c r="AF122" s="92"/>
      <c r="AG122" s="92"/>
      <c r="AH122" s="92">
        <v>1</v>
      </c>
      <c r="AI122" s="92"/>
      <c r="AJ122" s="92"/>
      <c r="AK122" s="92"/>
    </row>
    <row r="123" spans="2:37" s="140" customFormat="1" ht="16" customHeight="1">
      <c r="B123" s="141"/>
      <c r="C123" s="142" t="s">
        <v>161</v>
      </c>
      <c r="D123" s="79">
        <f t="shared" si="49"/>
        <v>0</v>
      </c>
      <c r="E123" s="79">
        <v>0</v>
      </c>
      <c r="F123" s="79"/>
      <c r="G123" s="79"/>
      <c r="H123" s="79"/>
      <c r="I123" s="79"/>
      <c r="J123" s="79"/>
      <c r="K123" s="79"/>
      <c r="L123" s="79"/>
      <c r="M123" s="79"/>
      <c r="N123" s="79"/>
      <c r="O123" s="79"/>
      <c r="P123" s="79"/>
      <c r="Q123" s="79"/>
      <c r="R123" s="79"/>
      <c r="S123" s="79"/>
      <c r="T123" s="79"/>
      <c r="U123" s="79"/>
      <c r="V123" s="79"/>
      <c r="W123" s="79"/>
      <c r="X123" s="80"/>
      <c r="Y123" s="80"/>
      <c r="Z123" s="80">
        <v>1</v>
      </c>
      <c r="AA123" s="80"/>
      <c r="AB123" s="80"/>
      <c r="AC123" s="80"/>
      <c r="AD123" s="80"/>
      <c r="AE123" s="80"/>
      <c r="AF123" s="80"/>
      <c r="AG123" s="80"/>
      <c r="AH123" s="80">
        <v>1</v>
      </c>
      <c r="AI123" s="80"/>
      <c r="AJ123" s="80"/>
      <c r="AK123" s="80"/>
    </row>
    <row r="124" spans="2:37" ht="16" customHeight="1">
      <c r="B124" s="98" t="s">
        <v>82</v>
      </c>
      <c r="C124" s="126" t="s">
        <v>162</v>
      </c>
      <c r="D124" s="100">
        <f t="shared" si="49"/>
        <v>200</v>
      </c>
      <c r="E124" s="100">
        <v>60</v>
      </c>
      <c r="F124" s="100"/>
      <c r="G124" s="100">
        <v>100</v>
      </c>
      <c r="H124" s="100"/>
      <c r="I124" s="100"/>
      <c r="J124" s="100">
        <v>40</v>
      </c>
      <c r="K124" s="100"/>
      <c r="L124" s="100"/>
      <c r="M124" s="100"/>
      <c r="N124" s="100"/>
      <c r="O124" s="100"/>
      <c r="P124" s="100"/>
      <c r="Q124" s="100"/>
      <c r="R124" s="100"/>
      <c r="S124" s="100"/>
      <c r="T124" s="100"/>
      <c r="U124" s="100"/>
      <c r="V124" s="100"/>
      <c r="W124" s="100"/>
      <c r="X124" s="92"/>
      <c r="Y124" s="92"/>
      <c r="Z124" s="92">
        <v>1</v>
      </c>
      <c r="AA124" s="92"/>
      <c r="AB124" s="92"/>
      <c r="AC124" s="92"/>
      <c r="AD124" s="92"/>
      <c r="AE124" s="92"/>
      <c r="AF124" s="92"/>
      <c r="AG124" s="92"/>
      <c r="AH124" s="92">
        <v>1</v>
      </c>
      <c r="AI124" s="92"/>
      <c r="AJ124" s="92"/>
      <c r="AK124" s="92"/>
    </row>
    <row r="125" spans="2:37" ht="16" customHeight="1">
      <c r="B125" s="98" t="s">
        <v>82</v>
      </c>
      <c r="C125" s="126" t="s">
        <v>163</v>
      </c>
      <c r="D125" s="100">
        <f t="shared" si="49"/>
        <v>320</v>
      </c>
      <c r="E125" s="112">
        <v>80</v>
      </c>
      <c r="F125" s="100">
        <v>0</v>
      </c>
      <c r="G125" s="112">
        <f>120+120</f>
        <v>240</v>
      </c>
      <c r="H125" s="100"/>
      <c r="I125" s="100"/>
      <c r="J125" s="100"/>
      <c r="K125" s="100"/>
      <c r="L125" s="100"/>
      <c r="M125" s="100"/>
      <c r="N125" s="100"/>
      <c r="O125" s="100"/>
      <c r="P125" s="100"/>
      <c r="Q125" s="100"/>
      <c r="R125" s="100"/>
      <c r="S125" s="100"/>
      <c r="T125" s="100"/>
      <c r="U125" s="100"/>
      <c r="V125" s="100"/>
      <c r="W125" s="100"/>
      <c r="X125" s="92"/>
      <c r="Y125" s="92"/>
      <c r="Z125" s="92">
        <v>1</v>
      </c>
      <c r="AA125" s="92"/>
      <c r="AB125" s="92"/>
      <c r="AC125" s="92"/>
      <c r="AD125" s="92"/>
      <c r="AE125" s="92"/>
      <c r="AF125" s="92"/>
      <c r="AG125" s="92"/>
      <c r="AH125" s="92">
        <v>1</v>
      </c>
      <c r="AI125" s="92"/>
      <c r="AJ125" s="92"/>
      <c r="AK125" s="92"/>
    </row>
    <row r="126" spans="2:37" ht="16" customHeight="1">
      <c r="B126" s="98" t="s">
        <v>82</v>
      </c>
      <c r="C126" s="126" t="s">
        <v>164</v>
      </c>
      <c r="D126" s="100">
        <f t="shared" si="49"/>
        <v>120</v>
      </c>
      <c r="E126" s="100">
        <v>24</v>
      </c>
      <c r="F126" s="100"/>
      <c r="G126" s="100">
        <v>24</v>
      </c>
      <c r="H126" s="100"/>
      <c r="I126" s="100">
        <v>24</v>
      </c>
      <c r="J126" s="100">
        <v>48</v>
      </c>
      <c r="K126" s="100"/>
      <c r="L126" s="100"/>
      <c r="M126" s="100"/>
      <c r="N126" s="100"/>
      <c r="O126" s="100"/>
      <c r="P126" s="100"/>
      <c r="Q126" s="100"/>
      <c r="R126" s="100"/>
      <c r="S126" s="100"/>
      <c r="T126" s="100"/>
      <c r="U126" s="100"/>
      <c r="V126" s="100"/>
      <c r="W126" s="100"/>
      <c r="X126" s="92"/>
      <c r="Y126" s="92"/>
      <c r="Z126" s="92">
        <v>1</v>
      </c>
      <c r="AA126" s="92"/>
      <c r="AB126" s="92"/>
      <c r="AC126" s="92"/>
      <c r="AD126" s="92"/>
      <c r="AE126" s="92"/>
      <c r="AF126" s="92"/>
      <c r="AG126" s="92"/>
      <c r="AH126" s="92">
        <v>1</v>
      </c>
      <c r="AI126" s="92"/>
      <c r="AJ126" s="92"/>
      <c r="AK126" s="92"/>
    </row>
    <row r="127" spans="2:37" ht="16" customHeight="1">
      <c r="B127" s="98" t="s">
        <v>82</v>
      </c>
      <c r="C127" s="126" t="s">
        <v>165</v>
      </c>
      <c r="D127" s="100">
        <f t="shared" ref="D127:D151" si="50">SUM(E127:X127)</f>
        <v>560</v>
      </c>
      <c r="E127" s="100">
        <v>160</v>
      </c>
      <c r="F127" s="100">
        <v>40</v>
      </c>
      <c r="G127" s="100">
        <v>320</v>
      </c>
      <c r="H127" s="100"/>
      <c r="I127" s="100"/>
      <c r="J127" s="100">
        <v>40</v>
      </c>
      <c r="K127" s="100"/>
      <c r="L127" s="100"/>
      <c r="M127" s="100"/>
      <c r="N127" s="100"/>
      <c r="O127" s="100"/>
      <c r="P127" s="100"/>
      <c r="Q127" s="100"/>
      <c r="R127" s="100"/>
      <c r="S127" s="100"/>
      <c r="T127" s="100"/>
      <c r="U127" s="100"/>
      <c r="V127" s="100"/>
      <c r="W127" s="100"/>
      <c r="X127" s="92"/>
      <c r="Y127" s="92"/>
      <c r="Z127" s="92">
        <v>1</v>
      </c>
      <c r="AA127" s="92"/>
      <c r="AB127" s="92"/>
      <c r="AC127" s="92"/>
      <c r="AD127" s="92"/>
      <c r="AE127" s="92"/>
      <c r="AF127" s="92"/>
      <c r="AG127" s="92"/>
      <c r="AH127" s="92">
        <v>1</v>
      </c>
      <c r="AI127" s="92"/>
      <c r="AJ127" s="92"/>
      <c r="AK127" s="92"/>
    </row>
    <row r="128" spans="2:37" ht="16" customHeight="1">
      <c r="B128" s="98" t="s">
        <v>82</v>
      </c>
      <c r="C128" s="126" t="s">
        <v>166</v>
      </c>
      <c r="D128" s="100">
        <f t="shared" si="50"/>
        <v>170</v>
      </c>
      <c r="E128" s="100">
        <v>60</v>
      </c>
      <c r="F128" s="100">
        <v>40</v>
      </c>
      <c r="G128" s="100">
        <v>70</v>
      </c>
      <c r="H128" s="100"/>
      <c r="I128" s="100"/>
      <c r="J128" s="100"/>
      <c r="K128" s="100"/>
      <c r="L128" s="100"/>
      <c r="M128" s="100"/>
      <c r="N128" s="100"/>
      <c r="O128" s="100"/>
      <c r="P128" s="100"/>
      <c r="Q128" s="100"/>
      <c r="R128" s="100"/>
      <c r="S128" s="100"/>
      <c r="T128" s="100"/>
      <c r="U128" s="100"/>
      <c r="V128" s="100"/>
      <c r="W128" s="100"/>
      <c r="X128" s="92"/>
      <c r="Y128" s="92"/>
      <c r="Z128" s="92">
        <v>1</v>
      </c>
      <c r="AA128" s="92"/>
      <c r="AB128" s="92"/>
      <c r="AC128" s="92"/>
      <c r="AD128" s="92"/>
      <c r="AE128" s="92"/>
      <c r="AF128" s="92"/>
      <c r="AG128" s="92"/>
      <c r="AH128" s="92">
        <v>1</v>
      </c>
      <c r="AI128" s="92"/>
      <c r="AJ128" s="92"/>
      <c r="AK128" s="92"/>
    </row>
    <row r="129" spans="2:37" ht="16" customHeight="1">
      <c r="B129" s="98" t="s">
        <v>82</v>
      </c>
      <c r="C129" s="126" t="s">
        <v>167</v>
      </c>
      <c r="D129" s="100">
        <f t="shared" si="50"/>
        <v>114</v>
      </c>
      <c r="E129" s="100">
        <v>76</v>
      </c>
      <c r="F129" s="100"/>
      <c r="G129" s="100">
        <v>38</v>
      </c>
      <c r="H129" s="100"/>
      <c r="I129" s="100"/>
      <c r="J129" s="100"/>
      <c r="K129" s="100"/>
      <c r="L129" s="100"/>
      <c r="M129" s="100"/>
      <c r="N129" s="100"/>
      <c r="O129" s="100"/>
      <c r="P129" s="100"/>
      <c r="Q129" s="100"/>
      <c r="R129" s="100"/>
      <c r="S129" s="100"/>
      <c r="T129" s="100"/>
      <c r="U129" s="100"/>
      <c r="V129" s="100"/>
      <c r="W129" s="100"/>
      <c r="X129" s="92"/>
      <c r="Y129" s="92"/>
      <c r="Z129" s="92">
        <v>1</v>
      </c>
      <c r="AA129" s="92"/>
      <c r="AB129" s="92"/>
      <c r="AC129" s="92"/>
      <c r="AD129" s="92"/>
      <c r="AE129" s="92"/>
      <c r="AF129" s="92"/>
      <c r="AG129" s="92"/>
      <c r="AH129" s="92">
        <v>1</v>
      </c>
      <c r="AI129" s="92"/>
      <c r="AJ129" s="92"/>
      <c r="AK129" s="92"/>
    </row>
    <row r="130" spans="2:37" ht="16" customHeight="1">
      <c r="B130" s="98" t="s">
        <v>82</v>
      </c>
      <c r="C130" s="126" t="s">
        <v>168</v>
      </c>
      <c r="D130" s="100">
        <f t="shared" si="50"/>
        <v>230</v>
      </c>
      <c r="E130" s="100">
        <v>100</v>
      </c>
      <c r="F130" s="100"/>
      <c r="G130" s="100">
        <v>40</v>
      </c>
      <c r="H130" s="100"/>
      <c r="I130" s="100">
        <v>50</v>
      </c>
      <c r="J130" s="100"/>
      <c r="K130" s="100"/>
      <c r="L130" s="100">
        <v>40</v>
      </c>
      <c r="M130" s="100"/>
      <c r="N130" s="100"/>
      <c r="O130" s="100"/>
      <c r="P130" s="100"/>
      <c r="Q130" s="100"/>
      <c r="R130" s="100"/>
      <c r="S130" s="100"/>
      <c r="T130" s="100"/>
      <c r="U130" s="100"/>
      <c r="V130" s="100"/>
      <c r="W130" s="100"/>
      <c r="X130" s="92"/>
      <c r="Y130" s="92"/>
      <c r="Z130" s="92">
        <v>1</v>
      </c>
      <c r="AA130" s="92"/>
      <c r="AB130" s="92"/>
      <c r="AC130" s="92"/>
      <c r="AD130" s="92"/>
      <c r="AE130" s="92"/>
      <c r="AF130" s="92"/>
      <c r="AG130" s="92"/>
      <c r="AH130" s="92">
        <v>1</v>
      </c>
      <c r="AI130" s="92"/>
      <c r="AJ130" s="92"/>
      <c r="AK130" s="92"/>
    </row>
    <row r="131" spans="2:37" ht="16" customHeight="1">
      <c r="C131" s="126" t="s">
        <v>169</v>
      </c>
      <c r="D131" s="100">
        <f t="shared" si="50"/>
        <v>40</v>
      </c>
      <c r="E131" s="100"/>
      <c r="F131" s="100"/>
      <c r="G131" s="100"/>
      <c r="H131" s="100"/>
      <c r="I131" s="100"/>
      <c r="J131" s="100"/>
      <c r="K131" s="100"/>
      <c r="L131" s="100"/>
      <c r="M131" s="100"/>
      <c r="N131" s="100"/>
      <c r="O131" s="100"/>
      <c r="P131" s="100"/>
      <c r="Q131" s="100"/>
      <c r="R131" s="100"/>
      <c r="S131" s="100"/>
      <c r="T131" s="100">
        <v>40</v>
      </c>
      <c r="U131" s="100"/>
      <c r="V131" s="100"/>
      <c r="W131" s="100"/>
      <c r="X131" s="92"/>
      <c r="Y131" s="92"/>
      <c r="Z131" s="92"/>
      <c r="AA131" s="92"/>
      <c r="AB131" s="92">
        <v>1</v>
      </c>
      <c r="AC131" s="92"/>
      <c r="AD131" s="92"/>
      <c r="AE131" s="92"/>
      <c r="AF131" s="92"/>
      <c r="AG131" s="92">
        <v>1</v>
      </c>
      <c r="AH131" s="92"/>
      <c r="AI131" s="92"/>
      <c r="AJ131" s="92"/>
      <c r="AK131" s="92"/>
    </row>
    <row r="132" spans="2:37" ht="16" customHeight="1">
      <c r="B132" s="98" t="s">
        <v>82</v>
      </c>
      <c r="C132" s="126" t="s">
        <v>170</v>
      </c>
      <c r="D132" s="100">
        <f t="shared" si="50"/>
        <v>160</v>
      </c>
      <c r="E132" s="100">
        <v>40</v>
      </c>
      <c r="F132" s="100"/>
      <c r="G132" s="100">
        <v>80</v>
      </c>
      <c r="H132" s="100"/>
      <c r="I132" s="100"/>
      <c r="J132" s="100"/>
      <c r="K132" s="100">
        <v>40</v>
      </c>
      <c r="L132" s="100"/>
      <c r="M132" s="100"/>
      <c r="N132" s="100"/>
      <c r="O132" s="100"/>
      <c r="P132" s="100"/>
      <c r="Q132" s="100"/>
      <c r="R132" s="100"/>
      <c r="S132" s="100"/>
      <c r="T132" s="100"/>
      <c r="U132" s="100"/>
      <c r="V132" s="100"/>
      <c r="W132" s="100"/>
      <c r="X132" s="92"/>
      <c r="Y132" s="92"/>
      <c r="Z132" s="92">
        <v>1</v>
      </c>
      <c r="AA132" s="92"/>
      <c r="AB132" s="92"/>
      <c r="AC132" s="92"/>
      <c r="AD132" s="92"/>
      <c r="AE132" s="92"/>
      <c r="AF132" s="92"/>
      <c r="AG132" s="92"/>
      <c r="AH132" s="92">
        <v>1</v>
      </c>
      <c r="AI132" s="92"/>
      <c r="AJ132" s="92"/>
      <c r="AK132" s="92"/>
    </row>
    <row r="133" spans="2:37" ht="16" customHeight="1">
      <c r="B133" s="98" t="s">
        <v>82</v>
      </c>
      <c r="C133" s="126" t="s">
        <v>171</v>
      </c>
      <c r="D133" s="100">
        <f t="shared" si="50"/>
        <v>40</v>
      </c>
      <c r="E133" s="100"/>
      <c r="F133" s="100"/>
      <c r="G133" s="100"/>
      <c r="H133" s="100"/>
      <c r="I133" s="100"/>
      <c r="J133" s="100"/>
      <c r="K133" s="100"/>
      <c r="L133" s="100"/>
      <c r="M133" s="100"/>
      <c r="N133" s="100"/>
      <c r="O133" s="100"/>
      <c r="P133" s="100"/>
      <c r="Q133" s="100"/>
      <c r="R133" s="100"/>
      <c r="S133" s="100"/>
      <c r="T133" s="100">
        <v>40</v>
      </c>
      <c r="U133" s="100"/>
      <c r="V133" s="100"/>
      <c r="W133" s="100"/>
      <c r="X133" s="92"/>
      <c r="Y133" s="92"/>
      <c r="Z133" s="92"/>
      <c r="AA133" s="92"/>
      <c r="AB133" s="92">
        <v>1</v>
      </c>
      <c r="AC133" s="92"/>
      <c r="AD133" s="92"/>
      <c r="AE133" s="92"/>
      <c r="AF133" s="92"/>
      <c r="AG133" s="92"/>
      <c r="AH133" s="92">
        <v>1</v>
      </c>
      <c r="AI133" s="92"/>
      <c r="AJ133" s="92"/>
      <c r="AK133" s="92"/>
    </row>
    <row r="134" spans="2:37" ht="16" customHeight="1">
      <c r="B134" s="98" t="s">
        <v>82</v>
      </c>
      <c r="C134" s="126" t="s">
        <v>172</v>
      </c>
      <c r="D134" s="100">
        <f t="shared" si="50"/>
        <v>140</v>
      </c>
      <c r="E134" s="100">
        <v>40</v>
      </c>
      <c r="F134" s="100"/>
      <c r="G134" s="100">
        <v>40</v>
      </c>
      <c r="H134" s="100"/>
      <c r="I134" s="100">
        <v>20</v>
      </c>
      <c r="J134" s="100">
        <v>40</v>
      </c>
      <c r="K134" s="100"/>
      <c r="L134" s="100"/>
      <c r="M134" s="100"/>
      <c r="N134" s="100"/>
      <c r="O134" s="100"/>
      <c r="P134" s="100"/>
      <c r="Q134" s="100"/>
      <c r="R134" s="100"/>
      <c r="S134" s="100"/>
      <c r="T134" s="100"/>
      <c r="U134" s="100"/>
      <c r="V134" s="100"/>
      <c r="W134" s="100"/>
      <c r="X134" s="92"/>
      <c r="Y134" s="92"/>
      <c r="Z134" s="92">
        <v>1</v>
      </c>
      <c r="AA134" s="92"/>
      <c r="AB134" s="92"/>
      <c r="AC134" s="92"/>
      <c r="AD134" s="92"/>
      <c r="AE134" s="92"/>
      <c r="AF134" s="92"/>
      <c r="AG134" s="92"/>
      <c r="AH134" s="92"/>
      <c r="AI134" s="92"/>
      <c r="AJ134" s="92">
        <v>1</v>
      </c>
      <c r="AK134" s="92"/>
    </row>
    <row r="135" spans="2:37" ht="16" customHeight="1">
      <c r="B135" s="98" t="s">
        <v>82</v>
      </c>
      <c r="C135" s="126" t="s">
        <v>173</v>
      </c>
      <c r="D135" s="100">
        <f t="shared" si="50"/>
        <v>270</v>
      </c>
      <c r="E135" s="100">
        <v>110</v>
      </c>
      <c r="F135" s="100">
        <v>40</v>
      </c>
      <c r="G135" s="100">
        <v>80</v>
      </c>
      <c r="H135" s="100"/>
      <c r="I135" s="100"/>
      <c r="J135" s="100">
        <v>40</v>
      </c>
      <c r="K135" s="100"/>
      <c r="L135" s="100"/>
      <c r="M135" s="100"/>
      <c r="N135" s="100"/>
      <c r="O135" s="100"/>
      <c r="P135" s="100"/>
      <c r="Q135" s="100"/>
      <c r="R135" s="100"/>
      <c r="S135" s="100"/>
      <c r="T135" s="100"/>
      <c r="U135" s="100"/>
      <c r="V135" s="100"/>
      <c r="W135" s="100"/>
      <c r="X135" s="92"/>
      <c r="Y135" s="92"/>
      <c r="Z135" s="92">
        <v>1</v>
      </c>
      <c r="AA135" s="92"/>
      <c r="AB135" s="92"/>
      <c r="AC135" s="92"/>
      <c r="AD135" s="92"/>
      <c r="AE135" s="92"/>
      <c r="AF135" s="92"/>
      <c r="AG135" s="92"/>
      <c r="AH135" s="92">
        <v>1</v>
      </c>
      <c r="AI135" s="92"/>
      <c r="AJ135" s="92"/>
      <c r="AK135" s="92"/>
    </row>
    <row r="136" spans="2:37" ht="16" customHeight="1">
      <c r="B136" s="98" t="s">
        <v>82</v>
      </c>
      <c r="C136" s="126" t="s">
        <v>174</v>
      </c>
      <c r="D136" s="100">
        <f t="shared" si="50"/>
        <v>240</v>
      </c>
      <c r="E136" s="112">
        <v>40</v>
      </c>
      <c r="F136" s="100"/>
      <c r="G136" s="100">
        <v>120</v>
      </c>
      <c r="H136" s="100"/>
      <c r="I136" s="100"/>
      <c r="J136" s="100"/>
      <c r="K136" s="100">
        <v>0</v>
      </c>
      <c r="L136" s="100">
        <v>80</v>
      </c>
      <c r="M136" s="100"/>
      <c r="N136" s="100"/>
      <c r="O136" s="100"/>
      <c r="P136" s="100"/>
      <c r="Q136" s="100"/>
      <c r="R136" s="100"/>
      <c r="S136" s="100"/>
      <c r="T136" s="100"/>
      <c r="U136" s="100"/>
      <c r="V136" s="100"/>
      <c r="W136" s="100"/>
      <c r="X136" s="92"/>
      <c r="Y136" s="92"/>
      <c r="Z136" s="92">
        <v>1</v>
      </c>
      <c r="AA136" s="92"/>
      <c r="AB136" s="92"/>
      <c r="AC136" s="92"/>
      <c r="AD136" s="92"/>
      <c r="AE136" s="92"/>
      <c r="AF136" s="92"/>
      <c r="AG136" s="92"/>
      <c r="AH136" s="92">
        <v>1</v>
      </c>
      <c r="AI136" s="92"/>
      <c r="AJ136" s="92"/>
      <c r="AK136" s="92"/>
    </row>
    <row r="137" spans="2:37" ht="16" customHeight="1">
      <c r="B137" s="98" t="s">
        <v>82</v>
      </c>
      <c r="C137" s="126" t="s">
        <v>175</v>
      </c>
      <c r="D137" s="100">
        <f t="shared" si="50"/>
        <v>80</v>
      </c>
      <c r="E137" s="100"/>
      <c r="F137" s="100"/>
      <c r="G137" s="100"/>
      <c r="H137" s="100"/>
      <c r="I137" s="100"/>
      <c r="J137" s="100"/>
      <c r="K137" s="100"/>
      <c r="L137" s="100"/>
      <c r="M137" s="100"/>
      <c r="N137" s="100"/>
      <c r="O137" s="100"/>
      <c r="P137" s="100"/>
      <c r="Q137" s="100"/>
      <c r="R137" s="100"/>
      <c r="S137" s="100"/>
      <c r="T137" s="100">
        <v>80</v>
      </c>
      <c r="U137" s="100"/>
      <c r="V137" s="100"/>
      <c r="W137" s="100"/>
      <c r="X137" s="92"/>
      <c r="Y137" s="92"/>
      <c r="Z137" s="92"/>
      <c r="AA137" s="92"/>
      <c r="AB137" s="92">
        <v>1</v>
      </c>
      <c r="AC137" s="92"/>
      <c r="AD137" s="92"/>
      <c r="AE137" s="92"/>
      <c r="AF137" s="92"/>
      <c r="AG137" s="92"/>
      <c r="AH137" s="92">
        <v>1</v>
      </c>
      <c r="AI137" s="92"/>
      <c r="AJ137" s="92"/>
      <c r="AK137" s="92"/>
    </row>
    <row r="138" spans="2:37" ht="16" customHeight="1">
      <c r="B138" s="98" t="s">
        <v>82</v>
      </c>
      <c r="C138" s="126" t="s">
        <v>176</v>
      </c>
      <c r="D138" s="100">
        <f t="shared" si="50"/>
        <v>45</v>
      </c>
      <c r="E138" s="100"/>
      <c r="F138" s="100"/>
      <c r="G138" s="100">
        <v>45</v>
      </c>
      <c r="H138" s="100"/>
      <c r="I138" s="100"/>
      <c r="J138" s="100"/>
      <c r="K138" s="100"/>
      <c r="L138" s="100"/>
      <c r="M138" s="100"/>
      <c r="N138" s="100"/>
      <c r="O138" s="100"/>
      <c r="P138" s="100"/>
      <c r="Q138" s="100"/>
      <c r="R138" s="100"/>
      <c r="S138" s="100"/>
      <c r="T138" s="100"/>
      <c r="U138" s="100"/>
      <c r="V138" s="100"/>
      <c r="W138" s="100"/>
      <c r="X138" s="92"/>
      <c r="Y138" s="92"/>
      <c r="Z138" s="92">
        <v>1</v>
      </c>
      <c r="AA138" s="92"/>
      <c r="AB138" s="92"/>
      <c r="AC138" s="92"/>
      <c r="AD138" s="92"/>
      <c r="AE138" s="92"/>
      <c r="AF138" s="92"/>
      <c r="AG138" s="92"/>
      <c r="AH138" s="92">
        <v>1</v>
      </c>
      <c r="AI138" s="92"/>
      <c r="AJ138" s="92"/>
      <c r="AK138" s="92"/>
    </row>
    <row r="139" spans="2:37" ht="16" customHeight="1">
      <c r="B139" s="98" t="s">
        <v>82</v>
      </c>
      <c r="C139" s="126" t="s">
        <v>177</v>
      </c>
      <c r="D139" s="100">
        <f t="shared" si="50"/>
        <v>80</v>
      </c>
      <c r="E139" s="100"/>
      <c r="F139" s="100"/>
      <c r="G139" s="100"/>
      <c r="H139" s="100"/>
      <c r="I139" s="100"/>
      <c r="J139" s="100"/>
      <c r="K139" s="100"/>
      <c r="L139" s="100">
        <v>80</v>
      </c>
      <c r="M139" s="100"/>
      <c r="N139" s="100"/>
      <c r="O139" s="100"/>
      <c r="P139" s="100"/>
      <c r="Q139" s="100"/>
      <c r="R139" s="100"/>
      <c r="S139" s="100"/>
      <c r="T139" s="100"/>
      <c r="U139" s="100"/>
      <c r="V139" s="100"/>
      <c r="W139" s="100"/>
      <c r="X139" s="92"/>
      <c r="Y139" s="92"/>
      <c r="Z139" s="92">
        <v>1</v>
      </c>
      <c r="AA139" s="92"/>
      <c r="AB139" s="92" t="s">
        <v>303</v>
      </c>
      <c r="AC139" s="92"/>
      <c r="AD139" s="92"/>
      <c r="AE139" s="92"/>
      <c r="AF139" s="92"/>
      <c r="AG139" s="92"/>
      <c r="AH139" s="92">
        <v>1</v>
      </c>
      <c r="AI139" s="92"/>
      <c r="AJ139" s="92"/>
      <c r="AK139" s="92"/>
    </row>
    <row r="140" spans="2:37" ht="16" customHeight="1">
      <c r="B140" s="98"/>
      <c r="C140" s="126" t="s">
        <v>317</v>
      </c>
      <c r="D140" s="100">
        <f t="shared" si="50"/>
        <v>8</v>
      </c>
      <c r="E140" s="100"/>
      <c r="F140" s="100"/>
      <c r="G140" s="100">
        <v>8</v>
      </c>
      <c r="H140" s="100"/>
      <c r="I140" s="100"/>
      <c r="J140" s="100"/>
      <c r="K140" s="100"/>
      <c r="L140" s="100"/>
      <c r="M140" s="100"/>
      <c r="N140" s="100"/>
      <c r="O140" s="100"/>
      <c r="P140" s="100"/>
      <c r="Q140" s="100"/>
      <c r="R140" s="100"/>
      <c r="S140" s="100"/>
      <c r="T140" s="100"/>
      <c r="U140" s="100"/>
      <c r="V140" s="100"/>
      <c r="W140" s="100"/>
      <c r="X140" s="92"/>
      <c r="Y140" s="92"/>
      <c r="Z140" s="92">
        <v>1</v>
      </c>
      <c r="AA140" s="92"/>
      <c r="AB140" s="92"/>
      <c r="AC140" s="92"/>
      <c r="AD140" s="92"/>
      <c r="AE140" s="92"/>
      <c r="AF140" s="92"/>
      <c r="AG140" s="92">
        <v>1</v>
      </c>
      <c r="AH140" s="92"/>
      <c r="AI140" s="92"/>
      <c r="AJ140" s="92"/>
      <c r="AK140" s="92"/>
    </row>
    <row r="141" spans="2:37" ht="16" customHeight="1">
      <c r="B141" s="98" t="s">
        <v>82</v>
      </c>
      <c r="C141" s="126" t="s">
        <v>331</v>
      </c>
      <c r="D141" s="100">
        <f t="shared" si="50"/>
        <v>72</v>
      </c>
      <c r="E141" s="100"/>
      <c r="F141" s="100"/>
      <c r="G141" s="100">
        <v>36</v>
      </c>
      <c r="H141" s="100">
        <v>36</v>
      </c>
      <c r="I141" s="100"/>
      <c r="J141" s="100"/>
      <c r="K141" s="100"/>
      <c r="L141" s="100"/>
      <c r="M141" s="100"/>
      <c r="N141" s="100"/>
      <c r="O141" s="100"/>
      <c r="P141" s="100"/>
      <c r="Q141" s="100"/>
      <c r="R141" s="100"/>
      <c r="S141" s="100"/>
      <c r="T141" s="100"/>
      <c r="U141" s="100"/>
      <c r="V141" s="100"/>
      <c r="W141" s="100"/>
      <c r="X141" s="92"/>
      <c r="Y141" s="92"/>
      <c r="Z141" s="92">
        <v>1</v>
      </c>
      <c r="AA141" s="92"/>
      <c r="AB141" s="92"/>
      <c r="AC141" s="92"/>
      <c r="AD141" s="92"/>
      <c r="AE141" s="92"/>
      <c r="AF141" s="92"/>
      <c r="AG141" s="92"/>
      <c r="AH141" s="92">
        <v>1</v>
      </c>
      <c r="AI141" s="92"/>
      <c r="AJ141" s="92"/>
      <c r="AK141" s="92"/>
    </row>
    <row r="142" spans="2:37" ht="16" customHeight="1">
      <c r="B142" s="77"/>
      <c r="C142" s="126" t="s">
        <v>349</v>
      </c>
      <c r="D142" s="100">
        <f t="shared" si="50"/>
        <v>40</v>
      </c>
      <c r="E142" s="100"/>
      <c r="F142" s="100"/>
      <c r="G142" s="100"/>
      <c r="H142" s="100"/>
      <c r="I142" s="100"/>
      <c r="J142" s="100"/>
      <c r="K142" s="100"/>
      <c r="L142" s="100"/>
      <c r="M142" s="100"/>
      <c r="N142" s="100"/>
      <c r="O142" s="100"/>
      <c r="P142" s="100"/>
      <c r="Q142" s="100"/>
      <c r="R142" s="100"/>
      <c r="S142" s="100"/>
      <c r="T142" s="100"/>
      <c r="U142" s="100"/>
      <c r="V142" s="100"/>
      <c r="W142" s="100"/>
      <c r="X142" s="92">
        <v>40</v>
      </c>
      <c r="Y142" s="92"/>
      <c r="Z142" s="92"/>
      <c r="AA142" s="92"/>
      <c r="AB142" s="92"/>
      <c r="AC142" s="92"/>
      <c r="AD142" s="92"/>
      <c r="AE142" s="92"/>
      <c r="AF142" s="92">
        <v>1</v>
      </c>
      <c r="AG142" s="92"/>
      <c r="AH142" s="92"/>
      <c r="AI142" s="92">
        <v>1</v>
      </c>
      <c r="AJ142" s="92"/>
      <c r="AK142" s="92"/>
    </row>
    <row r="143" spans="2:37" ht="16" customHeight="1">
      <c r="B143" s="98" t="s">
        <v>360</v>
      </c>
      <c r="C143" s="126" t="s">
        <v>353</v>
      </c>
      <c r="D143" s="100">
        <f t="shared" si="50"/>
        <v>80</v>
      </c>
      <c r="E143" s="100"/>
      <c r="F143" s="100"/>
      <c r="G143" s="100"/>
      <c r="H143" s="100"/>
      <c r="I143" s="100"/>
      <c r="J143" s="100"/>
      <c r="K143" s="100"/>
      <c r="L143" s="100">
        <v>80</v>
      </c>
      <c r="M143" s="100"/>
      <c r="N143" s="100"/>
      <c r="O143" s="100"/>
      <c r="P143" s="100"/>
      <c r="Q143" s="100"/>
      <c r="R143" s="100"/>
      <c r="S143" s="100"/>
      <c r="T143" s="100"/>
      <c r="U143" s="100"/>
      <c r="V143" s="100"/>
      <c r="W143" s="100"/>
      <c r="X143" s="92"/>
      <c r="Y143" s="92"/>
      <c r="Z143" s="92">
        <v>1</v>
      </c>
      <c r="AA143" s="92"/>
      <c r="AB143" s="92"/>
      <c r="AC143" s="92"/>
      <c r="AD143" s="92"/>
      <c r="AE143" s="92"/>
      <c r="AF143" s="92"/>
      <c r="AG143" s="92"/>
      <c r="AH143" s="92">
        <v>1</v>
      </c>
      <c r="AI143" s="92"/>
      <c r="AJ143" s="92"/>
      <c r="AK143" s="92"/>
    </row>
    <row r="144" spans="2:37" ht="16" customHeight="1">
      <c r="B144" s="98"/>
      <c r="C144" s="126" t="s">
        <v>374</v>
      </c>
      <c r="D144" s="100">
        <f t="shared" si="50"/>
        <v>80</v>
      </c>
      <c r="E144" s="100">
        <v>80</v>
      </c>
      <c r="F144" s="100"/>
      <c r="G144" s="100">
        <v>0</v>
      </c>
      <c r="H144" s="100"/>
      <c r="I144" s="100"/>
      <c r="J144" s="100"/>
      <c r="K144" s="100"/>
      <c r="L144" s="100"/>
      <c r="M144" s="100"/>
      <c r="N144" s="100"/>
      <c r="O144" s="100"/>
      <c r="P144" s="100"/>
      <c r="Q144" s="100"/>
      <c r="R144" s="100"/>
      <c r="S144" s="100"/>
      <c r="T144" s="100"/>
      <c r="U144" s="100"/>
      <c r="V144" s="100"/>
      <c r="W144" s="100"/>
      <c r="X144" s="92"/>
      <c r="Y144" s="92"/>
      <c r="Z144" s="92">
        <v>1</v>
      </c>
      <c r="AA144" s="92"/>
      <c r="AB144" s="92"/>
      <c r="AC144" s="92"/>
      <c r="AD144" s="92"/>
      <c r="AE144" s="92"/>
      <c r="AF144" s="92"/>
      <c r="AG144" s="92"/>
      <c r="AH144" s="92">
        <v>1</v>
      </c>
      <c r="AI144" s="92"/>
      <c r="AJ144" s="92"/>
      <c r="AK144" s="92"/>
    </row>
    <row r="145" spans="2:37" ht="16" customHeight="1">
      <c r="B145" s="98" t="s">
        <v>358</v>
      </c>
      <c r="C145" s="126" t="s">
        <v>375</v>
      </c>
      <c r="D145" s="100">
        <f t="shared" ref="D145:D149" si="51">SUM(E145:X145)</f>
        <v>60</v>
      </c>
      <c r="E145" s="100"/>
      <c r="F145" s="100"/>
      <c r="G145" s="100">
        <v>36</v>
      </c>
      <c r="H145" s="100">
        <v>24</v>
      </c>
      <c r="I145" s="100"/>
      <c r="J145" s="100"/>
      <c r="K145" s="100"/>
      <c r="L145" s="100"/>
      <c r="M145" s="100"/>
      <c r="N145" s="100"/>
      <c r="O145" s="100"/>
      <c r="P145" s="100"/>
      <c r="Q145" s="100"/>
      <c r="R145" s="100"/>
      <c r="S145" s="100"/>
      <c r="T145" s="100"/>
      <c r="U145" s="100"/>
      <c r="V145" s="100"/>
      <c r="W145" s="100"/>
      <c r="X145" s="92"/>
      <c r="Y145" s="92"/>
      <c r="Z145" s="92">
        <v>1</v>
      </c>
      <c r="AA145" s="92"/>
      <c r="AB145" s="92"/>
      <c r="AC145" s="92"/>
      <c r="AD145" s="92"/>
      <c r="AE145" s="92"/>
      <c r="AF145" s="92"/>
      <c r="AG145" s="92"/>
      <c r="AH145" s="92">
        <v>1</v>
      </c>
      <c r="AI145" s="92"/>
      <c r="AJ145" s="92"/>
      <c r="AK145" s="92"/>
    </row>
    <row r="146" spans="2:37" ht="16" customHeight="1">
      <c r="B146" s="98" t="s">
        <v>358</v>
      </c>
      <c r="C146" s="126" t="s">
        <v>397</v>
      </c>
      <c r="D146" s="100">
        <f t="shared" si="51"/>
        <v>120</v>
      </c>
      <c r="E146" s="100">
        <v>40</v>
      </c>
      <c r="F146" s="100"/>
      <c r="G146" s="112">
        <v>80</v>
      </c>
      <c r="H146" s="100"/>
      <c r="I146" s="100"/>
      <c r="J146" s="100"/>
      <c r="K146" s="100"/>
      <c r="L146" s="100"/>
      <c r="M146" s="100"/>
      <c r="N146" s="100"/>
      <c r="O146" s="100"/>
      <c r="P146" s="100"/>
      <c r="Q146" s="100"/>
      <c r="R146" s="100"/>
      <c r="S146" s="100"/>
      <c r="T146" s="100"/>
      <c r="U146" s="100"/>
      <c r="V146" s="100"/>
      <c r="W146" s="100"/>
      <c r="X146" s="92"/>
      <c r="Y146" s="92"/>
      <c r="Z146" s="92">
        <v>1</v>
      </c>
      <c r="AA146" s="92"/>
      <c r="AB146" s="92"/>
      <c r="AC146" s="92"/>
      <c r="AD146" s="92"/>
      <c r="AE146" s="92"/>
      <c r="AF146" s="92"/>
      <c r="AG146" s="92"/>
      <c r="AH146" s="92">
        <v>1</v>
      </c>
      <c r="AI146" s="92"/>
      <c r="AJ146" s="92"/>
      <c r="AK146" s="92"/>
    </row>
    <row r="147" spans="2:37" ht="16" customHeight="1">
      <c r="B147" s="98" t="s">
        <v>358</v>
      </c>
      <c r="C147" s="126" t="s">
        <v>401</v>
      </c>
      <c r="D147" s="100">
        <f t="shared" ref="D147" si="52">SUM(E147:X147)</f>
        <v>32</v>
      </c>
      <c r="E147" s="100"/>
      <c r="F147" s="100"/>
      <c r="G147" s="100"/>
      <c r="H147" s="100"/>
      <c r="I147" s="100"/>
      <c r="J147" s="100"/>
      <c r="K147" s="100"/>
      <c r="L147" s="100">
        <v>32</v>
      </c>
      <c r="M147" s="100"/>
      <c r="N147" s="100"/>
      <c r="O147" s="100"/>
      <c r="P147" s="100"/>
      <c r="Q147" s="100"/>
      <c r="R147" s="100"/>
      <c r="S147" s="100"/>
      <c r="T147" s="100"/>
      <c r="U147" s="100"/>
      <c r="V147" s="100"/>
      <c r="W147" s="100"/>
      <c r="X147" s="92"/>
      <c r="Y147" s="92"/>
      <c r="Z147" s="92">
        <v>1</v>
      </c>
      <c r="AA147" s="92"/>
      <c r="AB147" s="92"/>
      <c r="AC147" s="92"/>
      <c r="AD147" s="92"/>
      <c r="AE147" s="92"/>
      <c r="AF147" s="92"/>
      <c r="AG147" s="92"/>
      <c r="AH147" s="92">
        <v>1</v>
      </c>
      <c r="AI147" s="92"/>
      <c r="AJ147" s="92"/>
      <c r="AK147" s="92"/>
    </row>
    <row r="148" spans="2:37" ht="16" customHeight="1">
      <c r="B148" s="98" t="s">
        <v>358</v>
      </c>
      <c r="C148" s="126" t="s">
        <v>403</v>
      </c>
      <c r="D148" s="100">
        <f t="shared" si="51"/>
        <v>40</v>
      </c>
      <c r="E148" s="100"/>
      <c r="F148" s="100"/>
      <c r="G148" s="100"/>
      <c r="H148" s="100"/>
      <c r="I148" s="100"/>
      <c r="J148" s="100"/>
      <c r="K148" s="100"/>
      <c r="L148" s="100">
        <v>40</v>
      </c>
      <c r="M148" s="100"/>
      <c r="N148" s="100"/>
      <c r="O148" s="100"/>
      <c r="P148" s="100"/>
      <c r="Q148" s="100"/>
      <c r="R148" s="100"/>
      <c r="S148" s="100"/>
      <c r="T148" s="100"/>
      <c r="U148" s="100"/>
      <c r="V148" s="100"/>
      <c r="W148" s="100"/>
      <c r="X148" s="92"/>
      <c r="Y148" s="92"/>
      <c r="Z148" s="92">
        <v>1</v>
      </c>
      <c r="AA148" s="92"/>
      <c r="AB148" s="92"/>
      <c r="AC148" s="92"/>
      <c r="AD148" s="92"/>
      <c r="AE148" s="92"/>
      <c r="AF148" s="92"/>
      <c r="AG148" s="92"/>
      <c r="AH148" s="92">
        <v>1</v>
      </c>
      <c r="AI148" s="92"/>
      <c r="AJ148" s="92"/>
      <c r="AK148" s="92"/>
    </row>
    <row r="149" spans="2:37" ht="16" customHeight="1">
      <c r="B149" s="98" t="s">
        <v>358</v>
      </c>
      <c r="C149" s="126" t="s">
        <v>404</v>
      </c>
      <c r="D149" s="100">
        <f t="shared" si="51"/>
        <v>40</v>
      </c>
      <c r="E149" s="100"/>
      <c r="F149" s="100"/>
      <c r="G149" s="100"/>
      <c r="H149" s="100"/>
      <c r="I149" s="100"/>
      <c r="J149" s="100"/>
      <c r="K149" s="100"/>
      <c r="L149" s="100"/>
      <c r="M149" s="100"/>
      <c r="N149" s="100"/>
      <c r="O149" s="100"/>
      <c r="P149" s="100"/>
      <c r="Q149" s="100"/>
      <c r="R149" s="100"/>
      <c r="S149" s="100"/>
      <c r="T149" s="100">
        <v>40</v>
      </c>
      <c r="U149" s="100"/>
      <c r="V149" s="100"/>
      <c r="W149" s="100"/>
      <c r="X149" s="92"/>
      <c r="Y149" s="92"/>
      <c r="Z149" s="92"/>
      <c r="AA149" s="92"/>
      <c r="AB149" s="92">
        <v>1</v>
      </c>
      <c r="AC149" s="92"/>
      <c r="AD149" s="92"/>
      <c r="AE149" s="92"/>
      <c r="AF149" s="92"/>
      <c r="AG149" s="92">
        <v>1</v>
      </c>
      <c r="AH149" s="92"/>
      <c r="AI149" s="92"/>
      <c r="AJ149" s="92"/>
      <c r="AK149" s="92"/>
    </row>
    <row r="150" spans="2:37" ht="16" customHeight="1">
      <c r="B150" s="98"/>
      <c r="C150" s="114" t="s">
        <v>406</v>
      </c>
      <c r="D150" s="100">
        <f t="shared" si="50"/>
        <v>80</v>
      </c>
      <c r="E150" s="100"/>
      <c r="F150" s="100"/>
      <c r="G150" s="100"/>
      <c r="H150" s="100"/>
      <c r="I150" s="100"/>
      <c r="J150" s="100"/>
      <c r="K150" s="100"/>
      <c r="L150" s="100">
        <v>80</v>
      </c>
      <c r="M150" s="100"/>
      <c r="N150" s="100"/>
      <c r="O150" s="100"/>
      <c r="P150" s="100"/>
      <c r="Q150" s="100"/>
      <c r="R150" s="100"/>
      <c r="S150" s="100"/>
      <c r="T150" s="100"/>
      <c r="U150" s="100"/>
      <c r="V150" s="100"/>
      <c r="W150" s="100"/>
      <c r="X150" s="92"/>
      <c r="Y150" s="92"/>
      <c r="Z150" s="92">
        <v>1</v>
      </c>
      <c r="AA150" s="92"/>
      <c r="AB150" s="92"/>
      <c r="AC150" s="92"/>
      <c r="AD150" s="92"/>
      <c r="AE150" s="92"/>
      <c r="AF150" s="92"/>
      <c r="AG150" s="92">
        <v>1</v>
      </c>
      <c r="AH150" s="92"/>
      <c r="AI150" s="92"/>
      <c r="AJ150" s="92"/>
      <c r="AK150" s="92"/>
    </row>
    <row r="151" spans="2:37" ht="16" customHeight="1">
      <c r="B151" s="98" t="s">
        <v>358</v>
      </c>
      <c r="C151" s="114" t="s">
        <v>408</v>
      </c>
      <c r="D151" s="100">
        <f t="shared" si="50"/>
        <v>200</v>
      </c>
      <c r="E151" s="100">
        <v>40</v>
      </c>
      <c r="F151" s="100"/>
      <c r="G151" s="100">
        <v>160</v>
      </c>
      <c r="H151" s="100"/>
      <c r="I151" s="100"/>
      <c r="J151" s="100"/>
      <c r="K151" s="100"/>
      <c r="L151" s="100"/>
      <c r="M151" s="100"/>
      <c r="N151" s="100"/>
      <c r="O151" s="100"/>
      <c r="P151" s="100"/>
      <c r="Q151" s="100"/>
      <c r="R151" s="100"/>
      <c r="S151" s="100"/>
      <c r="T151" s="100"/>
      <c r="U151" s="100"/>
      <c r="V151" s="100"/>
      <c r="W151" s="100"/>
      <c r="X151" s="92"/>
      <c r="Y151" s="92"/>
      <c r="Z151" s="92">
        <v>1</v>
      </c>
      <c r="AA151" s="92"/>
      <c r="AB151" s="92"/>
      <c r="AC151" s="92"/>
      <c r="AD151" s="92"/>
      <c r="AE151" s="92"/>
      <c r="AF151" s="92"/>
      <c r="AG151" s="92"/>
      <c r="AH151" s="92">
        <v>1</v>
      </c>
      <c r="AI151" s="92"/>
      <c r="AJ151" s="111"/>
    </row>
    <row r="152" spans="2:37" ht="16" customHeight="1">
      <c r="C152" s="126" t="s">
        <v>37</v>
      </c>
      <c r="D152" s="100">
        <f>SUM(E152:X152)</f>
        <v>4261</v>
      </c>
      <c r="E152" s="100">
        <f>SUM(E121:E151)</f>
        <v>1270</v>
      </c>
      <c r="F152" s="100">
        <f t="shared" ref="F152:X152" si="53">SUM(F121:F151)</f>
        <v>200</v>
      </c>
      <c r="G152" s="100">
        <f t="shared" si="53"/>
        <v>1717</v>
      </c>
      <c r="H152" s="100">
        <f t="shared" si="53"/>
        <v>60</v>
      </c>
      <c r="I152" s="100">
        <f t="shared" si="53"/>
        <v>94</v>
      </c>
      <c r="J152" s="100">
        <f t="shared" si="53"/>
        <v>208</v>
      </c>
      <c r="K152" s="100">
        <f t="shared" si="53"/>
        <v>40</v>
      </c>
      <c r="L152" s="100">
        <f t="shared" si="53"/>
        <v>432</v>
      </c>
      <c r="M152" s="100">
        <f t="shared" si="53"/>
        <v>0</v>
      </c>
      <c r="N152" s="100">
        <f t="shared" si="53"/>
        <v>0</v>
      </c>
      <c r="O152" s="100">
        <f t="shared" si="53"/>
        <v>0</v>
      </c>
      <c r="P152" s="100">
        <f t="shared" si="53"/>
        <v>0</v>
      </c>
      <c r="Q152" s="100">
        <f t="shared" si="53"/>
        <v>0</v>
      </c>
      <c r="R152" s="100">
        <f t="shared" si="53"/>
        <v>0</v>
      </c>
      <c r="S152" s="100">
        <f t="shared" si="53"/>
        <v>0</v>
      </c>
      <c r="T152" s="100">
        <f t="shared" si="53"/>
        <v>200</v>
      </c>
      <c r="U152" s="100">
        <f t="shared" si="53"/>
        <v>0</v>
      </c>
      <c r="V152" s="100">
        <f t="shared" si="53"/>
        <v>0</v>
      </c>
      <c r="W152" s="100">
        <f t="shared" si="53"/>
        <v>0</v>
      </c>
      <c r="X152" s="100">
        <f t="shared" si="53"/>
        <v>40</v>
      </c>
      <c r="Y152" s="100"/>
      <c r="Z152" s="100">
        <f>SUM(Z121:Z151)</f>
        <v>26</v>
      </c>
      <c r="AA152" s="100">
        <f t="shared" ref="AA152:AJ152" si="54">SUM(AA121:AA151)</f>
        <v>0</v>
      </c>
      <c r="AB152" s="100">
        <f t="shared" si="54"/>
        <v>4</v>
      </c>
      <c r="AC152" s="100">
        <f t="shared" si="54"/>
        <v>0</v>
      </c>
      <c r="AD152" s="100">
        <f t="shared" si="54"/>
        <v>0</v>
      </c>
      <c r="AE152" s="100">
        <f t="shared" si="54"/>
        <v>0</v>
      </c>
      <c r="AF152" s="100">
        <f t="shared" si="54"/>
        <v>1</v>
      </c>
      <c r="AG152" s="100">
        <f>SUM(AG121:AG151)</f>
        <v>4</v>
      </c>
      <c r="AH152" s="100">
        <f t="shared" si="54"/>
        <v>25</v>
      </c>
      <c r="AI152" s="100">
        <f t="shared" si="54"/>
        <v>1</v>
      </c>
      <c r="AJ152" s="117">
        <f t="shared" si="54"/>
        <v>1</v>
      </c>
    </row>
    <row r="153" spans="2:37" ht="16" customHeight="1" thickBot="1">
      <c r="C153" s="127" t="s">
        <v>37</v>
      </c>
      <c r="D153" s="103">
        <f>SUM(D152)</f>
        <v>4261</v>
      </c>
      <c r="E153" s="104">
        <f t="shared" ref="E153:X153" si="55">SUM(E152)</f>
        <v>1270</v>
      </c>
      <c r="F153" s="104">
        <f t="shared" si="55"/>
        <v>200</v>
      </c>
      <c r="G153" s="104">
        <f t="shared" si="55"/>
        <v>1717</v>
      </c>
      <c r="H153" s="104">
        <f t="shared" si="55"/>
        <v>60</v>
      </c>
      <c r="I153" s="104">
        <f t="shared" si="55"/>
        <v>94</v>
      </c>
      <c r="J153" s="104">
        <f t="shared" si="55"/>
        <v>208</v>
      </c>
      <c r="K153" s="104">
        <f t="shared" si="55"/>
        <v>40</v>
      </c>
      <c r="L153" s="104">
        <f t="shared" si="55"/>
        <v>432</v>
      </c>
      <c r="M153" s="104">
        <f t="shared" si="55"/>
        <v>0</v>
      </c>
      <c r="N153" s="104">
        <f t="shared" si="55"/>
        <v>0</v>
      </c>
      <c r="O153" s="104">
        <f t="shared" si="55"/>
        <v>0</v>
      </c>
      <c r="P153" s="104">
        <f t="shared" si="55"/>
        <v>0</v>
      </c>
      <c r="Q153" s="104">
        <f t="shared" si="55"/>
        <v>0</v>
      </c>
      <c r="R153" s="104">
        <f t="shared" si="55"/>
        <v>0</v>
      </c>
      <c r="S153" s="104">
        <f t="shared" si="55"/>
        <v>0</v>
      </c>
      <c r="T153" s="104">
        <f>SUM(T152)</f>
        <v>200</v>
      </c>
      <c r="U153" s="104">
        <f t="shared" si="55"/>
        <v>0</v>
      </c>
      <c r="V153" s="104">
        <f t="shared" si="55"/>
        <v>0</v>
      </c>
      <c r="W153" s="104">
        <f>SUM(W152)</f>
        <v>0</v>
      </c>
      <c r="X153" s="104">
        <f t="shared" si="55"/>
        <v>40</v>
      </c>
      <c r="Y153" s="100"/>
      <c r="Z153" s="128">
        <f t="shared" ref="Z153:AJ153" si="56">SUM(Z152)</f>
        <v>26</v>
      </c>
      <c r="AA153" s="128">
        <f t="shared" si="56"/>
        <v>0</v>
      </c>
      <c r="AB153" s="128">
        <f>SUM(AB152)</f>
        <v>4</v>
      </c>
      <c r="AC153" s="128">
        <f t="shared" si="56"/>
        <v>0</v>
      </c>
      <c r="AD153" s="128">
        <f t="shared" si="56"/>
        <v>0</v>
      </c>
      <c r="AE153" s="128">
        <f>SUM(AE152)</f>
        <v>0</v>
      </c>
      <c r="AF153" s="128">
        <f t="shared" si="56"/>
        <v>1</v>
      </c>
      <c r="AG153" s="128">
        <f t="shared" si="56"/>
        <v>4</v>
      </c>
      <c r="AH153" s="128">
        <f t="shared" si="56"/>
        <v>25</v>
      </c>
      <c r="AI153" s="128">
        <f t="shared" si="56"/>
        <v>1</v>
      </c>
      <c r="AJ153" s="129">
        <f t="shared" si="56"/>
        <v>1</v>
      </c>
    </row>
    <row r="154" spans="2:37" ht="16" customHeight="1">
      <c r="C154" s="118"/>
      <c r="D154" s="118"/>
      <c r="E154" s="118"/>
      <c r="F154" s="118"/>
      <c r="G154" s="118"/>
      <c r="H154" s="118"/>
      <c r="I154" s="118"/>
      <c r="J154" s="118"/>
      <c r="K154" s="118"/>
      <c r="L154" s="118"/>
      <c r="M154" s="118"/>
      <c r="N154" s="118"/>
      <c r="O154" s="118"/>
      <c r="P154" s="118"/>
      <c r="Q154" s="118"/>
      <c r="R154" s="118"/>
      <c r="S154" s="118"/>
      <c r="T154" s="118"/>
      <c r="U154" s="118"/>
      <c r="V154" s="118"/>
      <c r="W154" s="118"/>
      <c r="X154" s="105"/>
      <c r="Z154" s="106"/>
      <c r="AA154" s="106"/>
      <c r="AB154" s="106"/>
      <c r="AC154" s="106"/>
      <c r="AD154" s="106"/>
      <c r="AE154" s="106"/>
      <c r="AF154" s="106"/>
      <c r="AG154" s="106"/>
      <c r="AH154" s="106"/>
      <c r="AI154" s="106"/>
      <c r="AJ154" s="106"/>
      <c r="AK154" s="92"/>
    </row>
    <row r="155" spans="2:37" ht="16" customHeight="1" thickBot="1">
      <c r="B155" s="98"/>
      <c r="C155" s="119"/>
      <c r="D155" s="119"/>
      <c r="E155" s="119"/>
      <c r="F155" s="119"/>
      <c r="G155" s="119"/>
      <c r="H155" s="119"/>
      <c r="I155" s="119"/>
      <c r="J155" s="119"/>
      <c r="K155" s="119"/>
      <c r="L155" s="119"/>
      <c r="M155" s="119"/>
      <c r="N155" s="119"/>
      <c r="O155" s="119"/>
      <c r="P155" s="119"/>
      <c r="Q155" s="119"/>
      <c r="R155" s="119"/>
      <c r="S155" s="119"/>
      <c r="T155" s="119"/>
      <c r="U155" s="119"/>
      <c r="V155" s="119"/>
      <c r="W155" s="119"/>
      <c r="AK155" s="92"/>
    </row>
    <row r="156" spans="2:37" ht="16" customHeight="1">
      <c r="B156" s="98" t="s">
        <v>82</v>
      </c>
      <c r="C156" s="124" t="s">
        <v>178</v>
      </c>
      <c r="D156" s="108">
        <f t="shared" ref="D156:D167" si="57">SUM(E156:X156)</f>
        <v>0</v>
      </c>
      <c r="E156" s="108"/>
      <c r="F156" s="108"/>
      <c r="G156" s="108"/>
      <c r="H156" s="108"/>
      <c r="I156" s="108"/>
      <c r="J156" s="108"/>
      <c r="K156" s="108"/>
      <c r="L156" s="108"/>
      <c r="M156" s="108"/>
      <c r="N156" s="108"/>
      <c r="O156" s="108"/>
      <c r="P156" s="108"/>
      <c r="Q156" s="108"/>
      <c r="R156" s="108"/>
      <c r="S156" s="108"/>
      <c r="T156" s="108">
        <v>0</v>
      </c>
      <c r="U156" s="108"/>
      <c r="V156" s="108"/>
      <c r="W156" s="108"/>
      <c r="X156" s="125"/>
      <c r="Y156" s="92"/>
      <c r="Z156" s="95"/>
      <c r="AA156" s="95"/>
      <c r="AB156" s="95">
        <v>1</v>
      </c>
      <c r="AC156" s="95"/>
      <c r="AD156" s="95"/>
      <c r="AE156" s="95"/>
      <c r="AF156" s="95"/>
      <c r="AG156" s="95"/>
      <c r="AH156" s="95">
        <v>1</v>
      </c>
      <c r="AI156" s="95"/>
      <c r="AJ156" s="95"/>
      <c r="AK156" s="92"/>
    </row>
    <row r="157" spans="2:37" ht="16" customHeight="1">
      <c r="B157" s="98" t="s">
        <v>82</v>
      </c>
      <c r="C157" s="126" t="s">
        <v>179</v>
      </c>
      <c r="D157" s="100">
        <f t="shared" si="57"/>
        <v>60</v>
      </c>
      <c r="E157" s="100"/>
      <c r="F157" s="100"/>
      <c r="G157" s="100"/>
      <c r="H157" s="100"/>
      <c r="I157" s="100"/>
      <c r="J157" s="100"/>
      <c r="K157" s="100"/>
      <c r="L157" s="100"/>
      <c r="M157" s="100"/>
      <c r="N157" s="100"/>
      <c r="O157" s="100"/>
      <c r="P157" s="100"/>
      <c r="Q157" s="100"/>
      <c r="R157" s="100"/>
      <c r="S157" s="100">
        <v>60</v>
      </c>
      <c r="T157" s="100"/>
      <c r="U157" s="100"/>
      <c r="V157" s="100"/>
      <c r="W157" s="100"/>
      <c r="X157" s="92"/>
      <c r="Y157" s="92"/>
      <c r="Z157" s="92"/>
      <c r="AA157" s="92">
        <v>1</v>
      </c>
      <c r="AB157" s="92"/>
      <c r="AC157" s="92"/>
      <c r="AD157" s="92"/>
      <c r="AE157" s="92"/>
      <c r="AF157" s="92"/>
      <c r="AG157" s="92">
        <v>1</v>
      </c>
      <c r="AH157" s="92"/>
      <c r="AI157" s="92"/>
      <c r="AJ157" s="92"/>
      <c r="AK157" s="92"/>
    </row>
    <row r="158" spans="2:37" ht="16" customHeight="1">
      <c r="B158" s="98" t="s">
        <v>82</v>
      </c>
      <c r="C158" s="126" t="s">
        <v>385</v>
      </c>
      <c r="D158" s="100">
        <f t="shared" ref="D158" si="58">SUM(E158:X158)</f>
        <v>60</v>
      </c>
      <c r="E158" s="100"/>
      <c r="F158" s="100"/>
      <c r="G158" s="100">
        <v>40</v>
      </c>
      <c r="H158" s="100"/>
      <c r="I158" s="100"/>
      <c r="J158" s="100">
        <v>20</v>
      </c>
      <c r="K158" s="100"/>
      <c r="L158" s="100"/>
      <c r="M158" s="100"/>
      <c r="N158" s="100"/>
      <c r="O158" s="100"/>
      <c r="P158" s="100"/>
      <c r="Q158" s="100"/>
      <c r="R158" s="100"/>
      <c r="S158" s="100"/>
      <c r="T158" s="100"/>
      <c r="U158" s="100"/>
      <c r="V158" s="100"/>
      <c r="W158" s="100"/>
      <c r="X158" s="92"/>
      <c r="Y158" s="92"/>
      <c r="Z158" s="92">
        <v>1</v>
      </c>
      <c r="AA158" s="92"/>
      <c r="AB158" s="92"/>
      <c r="AC158" s="92"/>
      <c r="AD158" s="92"/>
      <c r="AE158" s="92"/>
      <c r="AF158" s="92"/>
      <c r="AG158" s="92"/>
      <c r="AH158" s="92">
        <v>1</v>
      </c>
      <c r="AI158" s="92"/>
      <c r="AJ158" s="92"/>
      <c r="AK158" s="92"/>
    </row>
    <row r="159" spans="2:37" ht="16" customHeight="1">
      <c r="B159" s="98"/>
      <c r="C159" s="126" t="s">
        <v>38</v>
      </c>
      <c r="D159" s="100">
        <f t="shared" si="57"/>
        <v>120</v>
      </c>
      <c r="E159" s="100">
        <f>SUM(E156:E158)</f>
        <v>0</v>
      </c>
      <c r="F159" s="100">
        <f t="shared" ref="F159:AJ159" si="59">SUM(F156:F158)</f>
        <v>0</v>
      </c>
      <c r="G159" s="100">
        <f t="shared" si="59"/>
        <v>40</v>
      </c>
      <c r="H159" s="100">
        <f t="shared" si="59"/>
        <v>0</v>
      </c>
      <c r="I159" s="100">
        <f t="shared" si="59"/>
        <v>0</v>
      </c>
      <c r="J159" s="100">
        <f t="shared" si="59"/>
        <v>20</v>
      </c>
      <c r="K159" s="100">
        <f t="shared" si="59"/>
        <v>0</v>
      </c>
      <c r="L159" s="100">
        <f t="shared" si="59"/>
        <v>0</v>
      </c>
      <c r="M159" s="100">
        <f t="shared" si="59"/>
        <v>0</v>
      </c>
      <c r="N159" s="100">
        <f t="shared" si="59"/>
        <v>0</v>
      </c>
      <c r="O159" s="100">
        <f t="shared" si="59"/>
        <v>0</v>
      </c>
      <c r="P159" s="100">
        <f t="shared" si="59"/>
        <v>0</v>
      </c>
      <c r="Q159" s="100">
        <f t="shared" si="59"/>
        <v>0</v>
      </c>
      <c r="R159" s="100">
        <f t="shared" si="59"/>
        <v>0</v>
      </c>
      <c r="S159" s="100">
        <f t="shared" si="59"/>
        <v>60</v>
      </c>
      <c r="T159" s="100">
        <f t="shared" si="59"/>
        <v>0</v>
      </c>
      <c r="U159" s="100">
        <f t="shared" si="59"/>
        <v>0</v>
      </c>
      <c r="V159" s="100">
        <f t="shared" si="59"/>
        <v>0</v>
      </c>
      <c r="W159" s="100">
        <f t="shared" si="59"/>
        <v>0</v>
      </c>
      <c r="X159" s="100">
        <f t="shared" si="59"/>
        <v>0</v>
      </c>
      <c r="Y159" s="100"/>
      <c r="Z159" s="100">
        <f t="shared" si="59"/>
        <v>1</v>
      </c>
      <c r="AA159" s="100">
        <f t="shared" si="59"/>
        <v>1</v>
      </c>
      <c r="AB159" s="100">
        <f t="shared" si="59"/>
        <v>1</v>
      </c>
      <c r="AC159" s="100">
        <f t="shared" si="59"/>
        <v>0</v>
      </c>
      <c r="AD159" s="100">
        <f t="shared" si="59"/>
        <v>0</v>
      </c>
      <c r="AE159" s="100">
        <f t="shared" si="59"/>
        <v>0</v>
      </c>
      <c r="AF159" s="100">
        <f t="shared" si="59"/>
        <v>0</v>
      </c>
      <c r="AG159" s="100">
        <f t="shared" si="59"/>
        <v>1</v>
      </c>
      <c r="AH159" s="100">
        <f t="shared" si="59"/>
        <v>2</v>
      </c>
      <c r="AI159" s="100">
        <f t="shared" si="59"/>
        <v>0</v>
      </c>
      <c r="AJ159" s="100">
        <f t="shared" si="59"/>
        <v>0</v>
      </c>
      <c r="AK159" s="92"/>
    </row>
    <row r="160" spans="2:37" ht="16" customHeight="1">
      <c r="B160" s="98" t="s">
        <v>82</v>
      </c>
      <c r="C160" s="130" t="s">
        <v>180</v>
      </c>
      <c r="D160" s="104">
        <f t="shared" si="57"/>
        <v>80</v>
      </c>
      <c r="E160" s="113">
        <v>40</v>
      </c>
      <c r="F160" s="104"/>
      <c r="G160" s="113">
        <v>40</v>
      </c>
      <c r="H160" s="104"/>
      <c r="I160" s="104"/>
      <c r="J160" s="104"/>
      <c r="K160" s="104"/>
      <c r="L160" s="104"/>
      <c r="M160" s="104"/>
      <c r="N160" s="104"/>
      <c r="O160" s="104"/>
      <c r="P160" s="104"/>
      <c r="Q160" s="104"/>
      <c r="R160" s="104"/>
      <c r="S160" s="104"/>
      <c r="T160" s="104"/>
      <c r="U160" s="104"/>
      <c r="V160" s="104"/>
      <c r="W160" s="104"/>
      <c r="X160" s="95"/>
      <c r="Y160" s="111"/>
      <c r="Z160" s="95">
        <v>1</v>
      </c>
      <c r="AA160" s="95"/>
      <c r="AB160" s="95"/>
      <c r="AC160" s="95"/>
      <c r="AD160" s="95"/>
      <c r="AE160" s="95"/>
      <c r="AF160" s="95"/>
      <c r="AG160" s="95"/>
      <c r="AH160" s="95">
        <v>1</v>
      </c>
      <c r="AI160" s="95"/>
      <c r="AJ160" s="110"/>
      <c r="AK160" s="92"/>
    </row>
    <row r="161" spans="2:37" ht="16" customHeight="1">
      <c r="B161" s="98" t="s">
        <v>82</v>
      </c>
      <c r="C161" s="126" t="s">
        <v>181</v>
      </c>
      <c r="D161" s="100">
        <f t="shared" si="57"/>
        <v>30</v>
      </c>
      <c r="E161" s="100"/>
      <c r="F161" s="100"/>
      <c r="G161" s="100"/>
      <c r="H161" s="100"/>
      <c r="I161" s="100"/>
      <c r="J161" s="100"/>
      <c r="K161" s="100"/>
      <c r="L161" s="100"/>
      <c r="M161" s="100"/>
      <c r="N161" s="100"/>
      <c r="O161" s="100"/>
      <c r="P161" s="100"/>
      <c r="Q161" s="100"/>
      <c r="R161" s="100"/>
      <c r="S161" s="100"/>
      <c r="T161" s="100">
        <v>30</v>
      </c>
      <c r="U161" s="100"/>
      <c r="V161" s="100"/>
      <c r="W161" s="100"/>
      <c r="X161" s="92"/>
      <c r="Y161" s="111"/>
      <c r="Z161" s="92"/>
      <c r="AA161" s="92"/>
      <c r="AB161" s="92">
        <v>1</v>
      </c>
      <c r="AC161" s="92"/>
      <c r="AD161" s="92"/>
      <c r="AE161" s="92"/>
      <c r="AF161" s="92"/>
      <c r="AG161" s="92"/>
      <c r="AH161" s="92">
        <v>1</v>
      </c>
      <c r="AI161" s="92"/>
      <c r="AJ161" s="111"/>
      <c r="AK161" s="92"/>
    </row>
    <row r="162" spans="2:37" ht="16" customHeight="1">
      <c r="B162" s="98" t="s">
        <v>82</v>
      </c>
      <c r="C162" s="126" t="s">
        <v>324</v>
      </c>
      <c r="D162" s="100">
        <f t="shared" si="57"/>
        <v>40</v>
      </c>
      <c r="E162" s="100">
        <v>40</v>
      </c>
      <c r="F162" s="100"/>
      <c r="G162" s="100"/>
      <c r="H162" s="100"/>
      <c r="I162" s="100"/>
      <c r="J162" s="100"/>
      <c r="K162" s="100"/>
      <c r="L162" s="100"/>
      <c r="M162" s="100"/>
      <c r="N162" s="100"/>
      <c r="O162" s="100"/>
      <c r="P162" s="100"/>
      <c r="Q162" s="100"/>
      <c r="R162" s="100"/>
      <c r="S162" s="100"/>
      <c r="T162" s="100"/>
      <c r="U162" s="100"/>
      <c r="V162" s="100"/>
      <c r="W162" s="100"/>
      <c r="X162" s="92"/>
      <c r="Y162" s="111"/>
      <c r="Z162" s="92">
        <v>1</v>
      </c>
      <c r="AA162" s="92"/>
      <c r="AB162" s="92"/>
      <c r="AC162" s="92"/>
      <c r="AD162" s="92"/>
      <c r="AE162" s="92"/>
      <c r="AF162" s="92"/>
      <c r="AG162" s="92"/>
      <c r="AH162" s="92">
        <v>1</v>
      </c>
      <c r="AI162" s="92"/>
      <c r="AJ162" s="111"/>
      <c r="AK162" s="92"/>
    </row>
    <row r="163" spans="2:37" ht="16" customHeight="1">
      <c r="B163" s="98" t="s">
        <v>82</v>
      </c>
      <c r="C163" s="126" t="s">
        <v>379</v>
      </c>
      <c r="D163" s="100">
        <f t="shared" si="57"/>
        <v>80</v>
      </c>
      <c r="E163" s="100">
        <v>40</v>
      </c>
      <c r="F163" s="100"/>
      <c r="G163" s="100">
        <v>40</v>
      </c>
      <c r="H163" s="100"/>
      <c r="I163" s="100"/>
      <c r="J163" s="100"/>
      <c r="K163" s="100"/>
      <c r="L163" s="100"/>
      <c r="M163" s="100"/>
      <c r="N163" s="100"/>
      <c r="O163" s="100"/>
      <c r="P163" s="100"/>
      <c r="Q163" s="100"/>
      <c r="R163" s="100"/>
      <c r="S163" s="100"/>
      <c r="T163" s="100"/>
      <c r="U163" s="100"/>
      <c r="V163" s="100"/>
      <c r="W163" s="100"/>
      <c r="X163" s="92"/>
      <c r="Y163" s="111"/>
      <c r="Z163" s="92">
        <v>1</v>
      </c>
      <c r="AA163" s="92"/>
      <c r="AB163" s="92"/>
      <c r="AC163" s="92"/>
      <c r="AD163" s="92"/>
      <c r="AE163" s="92"/>
      <c r="AF163" s="92"/>
      <c r="AG163" s="92"/>
      <c r="AH163" s="92">
        <v>1</v>
      </c>
      <c r="AI163" s="92"/>
      <c r="AJ163" s="111"/>
      <c r="AK163" s="92"/>
    </row>
    <row r="164" spans="2:37" ht="16" customHeight="1">
      <c r="B164" s="98"/>
      <c r="C164" s="126" t="s">
        <v>39</v>
      </c>
      <c r="D164" s="100">
        <f>SUM(E164:X164)</f>
        <v>230</v>
      </c>
      <c r="E164" s="100">
        <f t="shared" ref="E164:X164" si="60">SUM(E160:E163)</f>
        <v>120</v>
      </c>
      <c r="F164" s="100">
        <f t="shared" si="60"/>
        <v>0</v>
      </c>
      <c r="G164" s="100">
        <f t="shared" si="60"/>
        <v>80</v>
      </c>
      <c r="H164" s="100">
        <f t="shared" si="60"/>
        <v>0</v>
      </c>
      <c r="I164" s="100">
        <f t="shared" si="60"/>
        <v>0</v>
      </c>
      <c r="J164" s="100">
        <f t="shared" si="60"/>
        <v>0</v>
      </c>
      <c r="K164" s="100">
        <f t="shared" si="60"/>
        <v>0</v>
      </c>
      <c r="L164" s="100">
        <f t="shared" si="60"/>
        <v>0</v>
      </c>
      <c r="M164" s="100">
        <f t="shared" si="60"/>
        <v>0</v>
      </c>
      <c r="N164" s="100">
        <f t="shared" si="60"/>
        <v>0</v>
      </c>
      <c r="O164" s="100">
        <f t="shared" si="60"/>
        <v>0</v>
      </c>
      <c r="P164" s="100">
        <f t="shared" si="60"/>
        <v>0</v>
      </c>
      <c r="Q164" s="100">
        <f t="shared" si="60"/>
        <v>0</v>
      </c>
      <c r="R164" s="100">
        <f t="shared" si="60"/>
        <v>0</v>
      </c>
      <c r="S164" s="100">
        <f t="shared" si="60"/>
        <v>0</v>
      </c>
      <c r="T164" s="100">
        <f t="shared" si="60"/>
        <v>30</v>
      </c>
      <c r="U164" s="100">
        <f t="shared" si="60"/>
        <v>0</v>
      </c>
      <c r="V164" s="100">
        <f t="shared" si="60"/>
        <v>0</v>
      </c>
      <c r="W164" s="100">
        <f t="shared" si="60"/>
        <v>0</v>
      </c>
      <c r="X164" s="100">
        <f t="shared" si="60"/>
        <v>0</v>
      </c>
      <c r="Y164" s="120"/>
      <c r="Z164" s="100">
        <f t="shared" ref="Z164:AJ164" si="61">SUM(Z160:Z163)</f>
        <v>3</v>
      </c>
      <c r="AA164" s="100">
        <f t="shared" si="61"/>
        <v>0</v>
      </c>
      <c r="AB164" s="100">
        <f t="shared" si="61"/>
        <v>1</v>
      </c>
      <c r="AC164" s="100">
        <f t="shared" si="61"/>
        <v>0</v>
      </c>
      <c r="AD164" s="100">
        <f t="shared" si="61"/>
        <v>0</v>
      </c>
      <c r="AE164" s="100">
        <f t="shared" si="61"/>
        <v>0</v>
      </c>
      <c r="AF164" s="100">
        <f t="shared" si="61"/>
        <v>0</v>
      </c>
      <c r="AG164" s="100">
        <f t="shared" si="61"/>
        <v>0</v>
      </c>
      <c r="AH164" s="100">
        <f t="shared" si="61"/>
        <v>4</v>
      </c>
      <c r="AI164" s="100">
        <f t="shared" si="61"/>
        <v>0</v>
      </c>
      <c r="AJ164" s="120">
        <f t="shared" si="61"/>
        <v>0</v>
      </c>
      <c r="AK164" s="92"/>
    </row>
    <row r="165" spans="2:37" ht="16" customHeight="1">
      <c r="B165" s="98" t="s">
        <v>82</v>
      </c>
      <c r="C165" s="130" t="s">
        <v>182</v>
      </c>
      <c r="D165" s="104">
        <f t="shared" si="57"/>
        <v>36</v>
      </c>
      <c r="E165" s="104"/>
      <c r="F165" s="104"/>
      <c r="G165" s="104"/>
      <c r="H165" s="104"/>
      <c r="I165" s="104"/>
      <c r="J165" s="104"/>
      <c r="K165" s="104"/>
      <c r="L165" s="104"/>
      <c r="M165" s="104"/>
      <c r="N165" s="104"/>
      <c r="O165" s="104"/>
      <c r="P165" s="104"/>
      <c r="Q165" s="104"/>
      <c r="R165" s="104"/>
      <c r="S165" s="104"/>
      <c r="T165" s="104">
        <v>36</v>
      </c>
      <c r="U165" s="104"/>
      <c r="V165" s="104"/>
      <c r="W165" s="104"/>
      <c r="X165" s="95"/>
      <c r="Y165" s="92"/>
      <c r="Z165" s="95"/>
      <c r="AA165" s="95"/>
      <c r="AB165" s="95">
        <v>1</v>
      </c>
      <c r="AC165" s="95"/>
      <c r="AD165" s="95"/>
      <c r="AE165" s="95"/>
      <c r="AF165" s="95"/>
      <c r="AG165" s="95"/>
      <c r="AH165" s="95">
        <v>1</v>
      </c>
      <c r="AI165" s="95"/>
      <c r="AJ165" s="95"/>
      <c r="AK165" s="92"/>
    </row>
    <row r="166" spans="2:37" ht="16" customHeight="1">
      <c r="B166" s="98" t="s">
        <v>82</v>
      </c>
      <c r="C166" s="126" t="s">
        <v>183</v>
      </c>
      <c r="D166" s="100">
        <f t="shared" si="57"/>
        <v>80</v>
      </c>
      <c r="E166" s="100">
        <v>40</v>
      </c>
      <c r="F166" s="100"/>
      <c r="G166" s="100"/>
      <c r="H166" s="100"/>
      <c r="I166" s="100">
        <v>40</v>
      </c>
      <c r="J166" s="100"/>
      <c r="K166" s="100"/>
      <c r="L166" s="100"/>
      <c r="M166" s="100"/>
      <c r="N166" s="100"/>
      <c r="O166" s="100"/>
      <c r="P166" s="100"/>
      <c r="Q166" s="100"/>
      <c r="R166" s="100"/>
      <c r="S166" s="100"/>
      <c r="T166" s="100"/>
      <c r="U166" s="100"/>
      <c r="V166" s="100"/>
      <c r="W166" s="100"/>
      <c r="X166" s="92"/>
      <c r="Y166" s="92"/>
      <c r="Z166" s="92">
        <v>1</v>
      </c>
      <c r="AA166" s="92"/>
      <c r="AB166" s="92"/>
      <c r="AC166" s="92"/>
      <c r="AD166" s="92"/>
      <c r="AE166" s="92"/>
      <c r="AF166" s="92"/>
      <c r="AG166" s="92"/>
      <c r="AH166" s="92">
        <v>1</v>
      </c>
      <c r="AI166" s="92"/>
      <c r="AJ166" s="92"/>
      <c r="AK166" s="92"/>
    </row>
    <row r="167" spans="2:37" ht="16" customHeight="1">
      <c r="B167" s="98"/>
      <c r="C167" s="126" t="s">
        <v>184</v>
      </c>
      <c r="D167" s="100">
        <f t="shared" si="57"/>
        <v>36</v>
      </c>
      <c r="E167" s="100"/>
      <c r="F167" s="100"/>
      <c r="G167" s="100"/>
      <c r="H167" s="100"/>
      <c r="I167" s="100"/>
      <c r="J167" s="100"/>
      <c r="K167" s="100"/>
      <c r="L167" s="100"/>
      <c r="M167" s="100"/>
      <c r="N167" s="100"/>
      <c r="O167" s="100"/>
      <c r="P167" s="100"/>
      <c r="Q167" s="100"/>
      <c r="R167" s="100"/>
      <c r="S167" s="100"/>
      <c r="T167" s="100">
        <v>36</v>
      </c>
      <c r="U167" s="100"/>
      <c r="V167" s="100"/>
      <c r="W167" s="100"/>
      <c r="X167" s="92"/>
      <c r="Y167" s="92"/>
      <c r="Z167" s="92"/>
      <c r="AA167" s="92"/>
      <c r="AB167" s="92">
        <v>1</v>
      </c>
      <c r="AC167" s="92"/>
      <c r="AD167" s="92"/>
      <c r="AE167" s="92"/>
      <c r="AF167" s="92"/>
      <c r="AG167" s="92">
        <v>1</v>
      </c>
      <c r="AH167" s="92"/>
      <c r="AI167" s="92"/>
      <c r="AJ167" s="92"/>
      <c r="AK167" s="92"/>
    </row>
    <row r="168" spans="2:37" ht="16" customHeight="1">
      <c r="B168" s="98"/>
      <c r="C168" s="126" t="s">
        <v>313</v>
      </c>
      <c r="D168" s="100">
        <f>SUM(E168:X168)</f>
        <v>40</v>
      </c>
      <c r="E168" s="100">
        <v>40</v>
      </c>
      <c r="F168" s="100"/>
      <c r="G168" s="100"/>
      <c r="H168" s="100"/>
      <c r="I168" s="100"/>
      <c r="J168" s="100"/>
      <c r="K168" s="100">
        <v>0</v>
      </c>
      <c r="L168" s="100">
        <v>0</v>
      </c>
      <c r="M168" s="100"/>
      <c r="N168" s="100"/>
      <c r="O168" s="100">
        <v>0</v>
      </c>
      <c r="P168" s="100"/>
      <c r="Q168" s="100"/>
      <c r="R168" s="100"/>
      <c r="S168" s="100"/>
      <c r="T168" s="100"/>
      <c r="U168" s="100"/>
      <c r="V168" s="100"/>
      <c r="W168" s="100"/>
      <c r="X168" s="92"/>
      <c r="Y168" s="92"/>
      <c r="Z168" s="92">
        <v>1</v>
      </c>
      <c r="AA168" s="92"/>
      <c r="AB168" s="92"/>
      <c r="AC168" s="92"/>
      <c r="AD168" s="92"/>
      <c r="AE168" s="92"/>
      <c r="AF168" s="92"/>
      <c r="AG168" s="92"/>
      <c r="AH168" s="92">
        <v>1</v>
      </c>
      <c r="AI168" s="92"/>
      <c r="AJ168" s="92"/>
      <c r="AK168" s="92"/>
    </row>
    <row r="169" spans="2:37" ht="16" customHeight="1">
      <c r="B169" s="98"/>
      <c r="C169" s="126" t="s">
        <v>40</v>
      </c>
      <c r="D169" s="100">
        <f>SUM(E169:X169)</f>
        <v>192</v>
      </c>
      <c r="E169" s="100">
        <f>SUM(E165:E168)</f>
        <v>80</v>
      </c>
      <c r="F169" s="100">
        <f t="shared" ref="F169:X169" si="62">SUM(F165:F168)</f>
        <v>0</v>
      </c>
      <c r="G169" s="100">
        <f t="shared" si="62"/>
        <v>0</v>
      </c>
      <c r="H169" s="100">
        <f t="shared" si="62"/>
        <v>0</v>
      </c>
      <c r="I169" s="100">
        <f t="shared" si="62"/>
        <v>40</v>
      </c>
      <c r="J169" s="100">
        <f t="shared" si="62"/>
        <v>0</v>
      </c>
      <c r="K169" s="100">
        <f t="shared" si="62"/>
        <v>0</v>
      </c>
      <c r="L169" s="100">
        <f t="shared" si="62"/>
        <v>0</v>
      </c>
      <c r="M169" s="100">
        <f t="shared" si="62"/>
        <v>0</v>
      </c>
      <c r="N169" s="100">
        <f t="shared" si="62"/>
        <v>0</v>
      </c>
      <c r="O169" s="100">
        <f t="shared" si="62"/>
        <v>0</v>
      </c>
      <c r="P169" s="100">
        <f t="shared" si="62"/>
        <v>0</v>
      </c>
      <c r="Q169" s="100">
        <f t="shared" si="62"/>
        <v>0</v>
      </c>
      <c r="R169" s="100">
        <f t="shared" si="62"/>
        <v>0</v>
      </c>
      <c r="S169" s="100">
        <f t="shared" si="62"/>
        <v>0</v>
      </c>
      <c r="T169" s="100">
        <f t="shared" si="62"/>
        <v>72</v>
      </c>
      <c r="U169" s="100">
        <f t="shared" si="62"/>
        <v>0</v>
      </c>
      <c r="V169" s="100">
        <f t="shared" si="62"/>
        <v>0</v>
      </c>
      <c r="W169" s="100">
        <f t="shared" si="62"/>
        <v>0</v>
      </c>
      <c r="X169" s="100">
        <f t="shared" si="62"/>
        <v>0</v>
      </c>
      <c r="Y169" s="100"/>
      <c r="Z169" s="100">
        <f>SUM(Z165:Z168)</f>
        <v>2</v>
      </c>
      <c r="AA169" s="100">
        <f t="shared" ref="AA169:AJ169" si="63">SUM(AA165:AA168)</f>
        <v>0</v>
      </c>
      <c r="AB169" s="100">
        <f t="shared" si="63"/>
        <v>2</v>
      </c>
      <c r="AC169" s="100">
        <f t="shared" si="63"/>
        <v>0</v>
      </c>
      <c r="AD169" s="100">
        <f t="shared" si="63"/>
        <v>0</v>
      </c>
      <c r="AE169" s="100">
        <f t="shared" si="63"/>
        <v>0</v>
      </c>
      <c r="AF169" s="100">
        <f t="shared" si="63"/>
        <v>0</v>
      </c>
      <c r="AG169" s="100">
        <f t="shared" si="63"/>
        <v>1</v>
      </c>
      <c r="AH169" s="100">
        <f t="shared" si="63"/>
        <v>3</v>
      </c>
      <c r="AI169" s="100">
        <f t="shared" si="63"/>
        <v>0</v>
      </c>
      <c r="AJ169" s="100">
        <f t="shared" si="63"/>
        <v>0</v>
      </c>
      <c r="AK169" s="92"/>
    </row>
    <row r="170" spans="2:37" ht="16" customHeight="1">
      <c r="B170" s="98" t="s">
        <v>82</v>
      </c>
      <c r="C170" s="130" t="s">
        <v>185</v>
      </c>
      <c r="D170" s="104">
        <f>SUM(E170:X170)</f>
        <v>160</v>
      </c>
      <c r="E170" s="104">
        <v>40</v>
      </c>
      <c r="F170" s="104">
        <v>80</v>
      </c>
      <c r="G170" s="104">
        <v>40</v>
      </c>
      <c r="H170" s="104"/>
      <c r="I170" s="104"/>
      <c r="J170" s="104"/>
      <c r="K170" s="104"/>
      <c r="L170" s="104"/>
      <c r="M170" s="104"/>
      <c r="N170" s="104"/>
      <c r="O170" s="104"/>
      <c r="P170" s="104"/>
      <c r="Q170" s="104"/>
      <c r="R170" s="104"/>
      <c r="S170" s="104"/>
      <c r="T170" s="104"/>
      <c r="U170" s="104"/>
      <c r="V170" s="104"/>
      <c r="W170" s="104"/>
      <c r="X170" s="95"/>
      <c r="Y170" s="92"/>
      <c r="Z170" s="95">
        <v>1</v>
      </c>
      <c r="AA170" s="95"/>
      <c r="AB170" s="95"/>
      <c r="AC170" s="95"/>
      <c r="AD170" s="95"/>
      <c r="AE170" s="95"/>
      <c r="AF170" s="95"/>
      <c r="AG170" s="95"/>
      <c r="AH170" s="95">
        <v>1</v>
      </c>
      <c r="AI170" s="95"/>
      <c r="AJ170" s="95"/>
      <c r="AK170" s="92"/>
    </row>
    <row r="171" spans="2:37" ht="16" customHeight="1">
      <c r="B171" s="98"/>
      <c r="C171" s="126" t="s">
        <v>186</v>
      </c>
      <c r="D171" s="100">
        <f>SUM(E171:X171)</f>
        <v>40</v>
      </c>
      <c r="E171" s="100"/>
      <c r="F171" s="100"/>
      <c r="G171" s="100"/>
      <c r="H171" s="100"/>
      <c r="I171" s="100"/>
      <c r="J171" s="100"/>
      <c r="K171" s="100"/>
      <c r="L171" s="100"/>
      <c r="M171" s="100"/>
      <c r="N171" s="100"/>
      <c r="O171" s="100"/>
      <c r="P171" s="100"/>
      <c r="Q171" s="100"/>
      <c r="R171" s="100"/>
      <c r="S171" s="100"/>
      <c r="T171" s="100">
        <v>40</v>
      </c>
      <c r="U171" s="100"/>
      <c r="V171" s="100"/>
      <c r="W171" s="100"/>
      <c r="X171" s="92"/>
      <c r="Y171" s="92"/>
      <c r="Z171" s="92"/>
      <c r="AA171" s="92"/>
      <c r="AB171" s="92">
        <v>1</v>
      </c>
      <c r="AC171" s="92"/>
      <c r="AD171" s="92"/>
      <c r="AE171" s="92"/>
      <c r="AF171" s="92"/>
      <c r="AG171" s="92">
        <v>1</v>
      </c>
      <c r="AH171" s="92"/>
      <c r="AI171" s="92"/>
      <c r="AJ171" s="92"/>
      <c r="AK171" s="92"/>
    </row>
    <row r="172" spans="2:37" ht="16" customHeight="1">
      <c r="B172" s="98" t="s">
        <v>402</v>
      </c>
      <c r="C172" s="126" t="s">
        <v>187</v>
      </c>
      <c r="D172" s="100">
        <f t="shared" ref="D172:D179" si="64">SUM(E172:X172)</f>
        <v>50</v>
      </c>
      <c r="E172" s="100"/>
      <c r="F172" s="100"/>
      <c r="G172" s="100"/>
      <c r="H172" s="100"/>
      <c r="I172" s="100"/>
      <c r="J172" s="100"/>
      <c r="K172" s="100"/>
      <c r="L172" s="100"/>
      <c r="M172" s="100"/>
      <c r="N172" s="100"/>
      <c r="O172" s="100"/>
      <c r="P172" s="100"/>
      <c r="Q172" s="100"/>
      <c r="R172" s="100"/>
      <c r="S172" s="100"/>
      <c r="T172" s="100">
        <v>50</v>
      </c>
      <c r="U172" s="100"/>
      <c r="V172" s="100"/>
      <c r="W172" s="100"/>
      <c r="X172" s="92"/>
      <c r="Y172" s="92"/>
      <c r="Z172" s="92"/>
      <c r="AA172" s="92"/>
      <c r="AB172" s="92">
        <v>1</v>
      </c>
      <c r="AC172" s="92"/>
      <c r="AD172" s="92"/>
      <c r="AE172" s="92"/>
      <c r="AF172" s="92"/>
      <c r="AG172" s="92"/>
      <c r="AH172" s="92">
        <v>1</v>
      </c>
      <c r="AI172" s="92"/>
      <c r="AJ172" s="92"/>
      <c r="AK172" s="92"/>
    </row>
    <row r="173" spans="2:37" ht="16" customHeight="1">
      <c r="B173" s="98" t="s">
        <v>82</v>
      </c>
      <c r="C173" s="126" t="s">
        <v>188</v>
      </c>
      <c r="D173" s="100">
        <f t="shared" si="64"/>
        <v>80</v>
      </c>
      <c r="E173" s="100"/>
      <c r="F173" s="100"/>
      <c r="G173" s="100"/>
      <c r="H173" s="100"/>
      <c r="I173" s="100"/>
      <c r="J173" s="100"/>
      <c r="K173" s="100"/>
      <c r="L173" s="100">
        <v>80</v>
      </c>
      <c r="M173" s="100"/>
      <c r="N173" s="100"/>
      <c r="O173" s="100"/>
      <c r="P173" s="100"/>
      <c r="Q173" s="100"/>
      <c r="R173" s="100"/>
      <c r="S173" s="100"/>
      <c r="T173" s="100"/>
      <c r="U173" s="100"/>
      <c r="V173" s="100"/>
      <c r="W173" s="100"/>
      <c r="X173" s="92"/>
      <c r="Y173" s="92"/>
      <c r="Z173" s="92">
        <v>1</v>
      </c>
      <c r="AA173" s="92"/>
      <c r="AB173" s="92"/>
      <c r="AC173" s="92"/>
      <c r="AD173" s="92"/>
      <c r="AE173" s="92"/>
      <c r="AF173" s="92"/>
      <c r="AG173" s="92"/>
      <c r="AH173" s="92">
        <v>1</v>
      </c>
      <c r="AI173" s="92"/>
      <c r="AJ173" s="92"/>
      <c r="AK173" s="92"/>
    </row>
    <row r="174" spans="2:37" ht="16" customHeight="1">
      <c r="B174" s="98"/>
      <c r="C174" s="126" t="s">
        <v>41</v>
      </c>
      <c r="D174" s="100">
        <f t="shared" si="64"/>
        <v>330</v>
      </c>
      <c r="E174" s="100">
        <f t="shared" ref="E174:X174" si="65">SUM(E170:E173)</f>
        <v>40</v>
      </c>
      <c r="F174" s="100">
        <f t="shared" si="65"/>
        <v>80</v>
      </c>
      <c r="G174" s="100">
        <f t="shared" si="65"/>
        <v>40</v>
      </c>
      <c r="H174" s="100">
        <f t="shared" si="65"/>
        <v>0</v>
      </c>
      <c r="I174" s="100">
        <f t="shared" si="65"/>
        <v>0</v>
      </c>
      <c r="J174" s="100">
        <f t="shared" si="65"/>
        <v>0</v>
      </c>
      <c r="K174" s="100">
        <f t="shared" si="65"/>
        <v>0</v>
      </c>
      <c r="L174" s="100">
        <f t="shared" si="65"/>
        <v>80</v>
      </c>
      <c r="M174" s="100">
        <f t="shared" si="65"/>
        <v>0</v>
      </c>
      <c r="N174" s="100">
        <f t="shared" si="65"/>
        <v>0</v>
      </c>
      <c r="O174" s="100">
        <f t="shared" si="65"/>
        <v>0</v>
      </c>
      <c r="P174" s="100">
        <f t="shared" si="65"/>
        <v>0</v>
      </c>
      <c r="Q174" s="100">
        <f t="shared" si="65"/>
        <v>0</v>
      </c>
      <c r="R174" s="100">
        <f t="shared" si="65"/>
        <v>0</v>
      </c>
      <c r="S174" s="100">
        <f t="shared" si="65"/>
        <v>0</v>
      </c>
      <c r="T174" s="100">
        <f t="shared" si="65"/>
        <v>90</v>
      </c>
      <c r="U174" s="100">
        <f t="shared" si="65"/>
        <v>0</v>
      </c>
      <c r="V174" s="100">
        <f t="shared" si="65"/>
        <v>0</v>
      </c>
      <c r="W174" s="100">
        <f t="shared" si="65"/>
        <v>0</v>
      </c>
      <c r="X174" s="100">
        <f t="shared" si="65"/>
        <v>0</v>
      </c>
      <c r="Y174" s="100"/>
      <c r="Z174" s="100">
        <f t="shared" ref="Z174:AJ174" si="66">SUM(Z170:Z173)</f>
        <v>2</v>
      </c>
      <c r="AA174" s="100">
        <f t="shared" si="66"/>
        <v>0</v>
      </c>
      <c r="AB174" s="100">
        <f t="shared" si="66"/>
        <v>2</v>
      </c>
      <c r="AC174" s="100">
        <f t="shared" si="66"/>
        <v>0</v>
      </c>
      <c r="AD174" s="100">
        <f t="shared" si="66"/>
        <v>0</v>
      </c>
      <c r="AE174" s="100">
        <f t="shared" si="66"/>
        <v>0</v>
      </c>
      <c r="AF174" s="100">
        <f t="shared" si="66"/>
        <v>0</v>
      </c>
      <c r="AG174" s="100">
        <f t="shared" si="66"/>
        <v>1</v>
      </c>
      <c r="AH174" s="100">
        <f t="shared" si="66"/>
        <v>3</v>
      </c>
      <c r="AI174" s="100">
        <f t="shared" si="66"/>
        <v>0</v>
      </c>
      <c r="AJ174" s="100">
        <f t="shared" si="66"/>
        <v>0</v>
      </c>
      <c r="AK174" s="92"/>
    </row>
    <row r="175" spans="2:37" ht="16" customHeight="1">
      <c r="B175" s="98" t="s">
        <v>82</v>
      </c>
      <c r="C175" s="130" t="s">
        <v>189</v>
      </c>
      <c r="D175" s="104">
        <f t="shared" si="64"/>
        <v>80</v>
      </c>
      <c r="E175" s="104">
        <v>40</v>
      </c>
      <c r="F175" s="104"/>
      <c r="G175" s="104"/>
      <c r="H175" s="104"/>
      <c r="I175" s="104">
        <v>40</v>
      </c>
      <c r="J175" s="104"/>
      <c r="K175" s="104"/>
      <c r="L175" s="104"/>
      <c r="M175" s="104"/>
      <c r="N175" s="104"/>
      <c r="O175" s="104"/>
      <c r="P175" s="104"/>
      <c r="Q175" s="104"/>
      <c r="R175" s="104"/>
      <c r="S175" s="104"/>
      <c r="T175" s="104"/>
      <c r="U175" s="104"/>
      <c r="V175" s="104"/>
      <c r="W175" s="104"/>
      <c r="X175" s="95"/>
      <c r="Y175" s="92"/>
      <c r="Z175" s="95">
        <v>1</v>
      </c>
      <c r="AA175" s="95"/>
      <c r="AB175" s="95"/>
      <c r="AC175" s="95"/>
      <c r="AD175" s="95"/>
      <c r="AE175" s="95"/>
      <c r="AF175" s="95"/>
      <c r="AG175" s="95"/>
      <c r="AH175" s="95">
        <v>1</v>
      </c>
      <c r="AI175" s="95"/>
      <c r="AJ175" s="95"/>
      <c r="AK175" s="92"/>
    </row>
    <row r="176" spans="2:37" ht="16" customHeight="1">
      <c r="B176" s="98" t="s">
        <v>82</v>
      </c>
      <c r="C176" s="126" t="s">
        <v>190</v>
      </c>
      <c r="D176" s="100">
        <f t="shared" si="64"/>
        <v>100</v>
      </c>
      <c r="E176" s="100">
        <v>20</v>
      </c>
      <c r="F176" s="100"/>
      <c r="G176" s="100">
        <v>40</v>
      </c>
      <c r="H176" s="100"/>
      <c r="I176" s="100"/>
      <c r="J176" s="100"/>
      <c r="K176" s="100"/>
      <c r="L176" s="100"/>
      <c r="M176" s="100"/>
      <c r="N176" s="100">
        <v>0</v>
      </c>
      <c r="O176" s="100">
        <v>40</v>
      </c>
      <c r="P176" s="100"/>
      <c r="Q176" s="100"/>
      <c r="R176" s="100"/>
      <c r="S176" s="100"/>
      <c r="T176" s="100"/>
      <c r="U176" s="100"/>
      <c r="V176" s="100"/>
      <c r="W176" s="100"/>
      <c r="X176" s="92"/>
      <c r="Y176" s="92"/>
      <c r="Z176" s="92">
        <v>1</v>
      </c>
      <c r="AA176" s="92"/>
      <c r="AB176" s="92"/>
      <c r="AC176" s="92"/>
      <c r="AD176" s="92"/>
      <c r="AE176" s="92"/>
      <c r="AF176" s="92"/>
      <c r="AG176" s="92"/>
      <c r="AH176" s="92"/>
      <c r="AI176" s="92">
        <v>1</v>
      </c>
      <c r="AJ176" s="92">
        <v>0</v>
      </c>
      <c r="AK176" s="92"/>
    </row>
    <row r="177" spans="2:37" s="140" customFormat="1" ht="16" customHeight="1">
      <c r="B177" s="143"/>
      <c r="C177" s="142" t="s">
        <v>191</v>
      </c>
      <c r="D177" s="79">
        <f t="shared" si="64"/>
        <v>0</v>
      </c>
      <c r="E177" s="79">
        <v>0</v>
      </c>
      <c r="F177" s="79"/>
      <c r="G177" s="79"/>
      <c r="H177" s="79"/>
      <c r="I177" s="79"/>
      <c r="J177" s="79"/>
      <c r="K177" s="79"/>
      <c r="L177" s="79">
        <v>0</v>
      </c>
      <c r="M177" s="79"/>
      <c r="N177" s="79"/>
      <c r="O177" s="79"/>
      <c r="P177" s="79"/>
      <c r="Q177" s="79"/>
      <c r="R177" s="79"/>
      <c r="S177" s="79"/>
      <c r="T177" s="79"/>
      <c r="U177" s="79"/>
      <c r="V177" s="79"/>
      <c r="W177" s="79"/>
      <c r="X177" s="80"/>
      <c r="Y177" s="80"/>
      <c r="Z177" s="80">
        <v>1</v>
      </c>
      <c r="AA177" s="80"/>
      <c r="AB177" s="80"/>
      <c r="AC177" s="80"/>
      <c r="AD177" s="80"/>
      <c r="AE177" s="80"/>
      <c r="AF177" s="80"/>
      <c r="AG177" s="80"/>
      <c r="AH177" s="80">
        <v>1</v>
      </c>
      <c r="AI177" s="80"/>
      <c r="AJ177" s="80"/>
      <c r="AK177" s="80"/>
    </row>
    <row r="178" spans="2:37" ht="16" customHeight="1">
      <c r="B178" s="98" t="s">
        <v>82</v>
      </c>
      <c r="C178" s="126" t="s">
        <v>192</v>
      </c>
      <c r="D178" s="100">
        <f t="shared" si="64"/>
        <v>50</v>
      </c>
      <c r="E178" s="100"/>
      <c r="F178" s="100"/>
      <c r="G178" s="100">
        <v>50</v>
      </c>
      <c r="H178" s="100"/>
      <c r="I178" s="100"/>
      <c r="J178" s="100"/>
      <c r="K178" s="100"/>
      <c r="L178" s="100"/>
      <c r="M178" s="100"/>
      <c r="N178" s="100"/>
      <c r="O178" s="100"/>
      <c r="P178" s="100"/>
      <c r="Q178" s="100"/>
      <c r="R178" s="100"/>
      <c r="S178" s="100"/>
      <c r="T178" s="100"/>
      <c r="U178" s="100"/>
      <c r="V178" s="100"/>
      <c r="W178" s="100"/>
      <c r="X178" s="92"/>
      <c r="Y178" s="92"/>
      <c r="Z178" s="92">
        <v>1</v>
      </c>
      <c r="AA178" s="92"/>
      <c r="AB178" s="92"/>
      <c r="AC178" s="92"/>
      <c r="AD178" s="92"/>
      <c r="AE178" s="92"/>
      <c r="AF178" s="92"/>
      <c r="AG178" s="92"/>
      <c r="AH178" s="92">
        <v>1</v>
      </c>
      <c r="AI178" s="92"/>
      <c r="AJ178" s="92"/>
      <c r="AK178" s="92"/>
    </row>
    <row r="179" spans="2:37" ht="16" customHeight="1">
      <c r="B179" s="98" t="s">
        <v>82</v>
      </c>
      <c r="C179" s="126" t="s">
        <v>193</v>
      </c>
      <c r="D179" s="100">
        <f t="shared" si="64"/>
        <v>70</v>
      </c>
      <c r="E179" s="100">
        <v>0</v>
      </c>
      <c r="F179" s="100"/>
      <c r="G179" s="100">
        <v>20</v>
      </c>
      <c r="H179" s="100"/>
      <c r="I179" s="100"/>
      <c r="J179" s="100"/>
      <c r="K179" s="100"/>
      <c r="L179" s="100">
        <v>20</v>
      </c>
      <c r="M179" s="100"/>
      <c r="N179" s="100">
        <v>30</v>
      </c>
      <c r="O179" s="100"/>
      <c r="P179" s="100"/>
      <c r="Q179" s="100"/>
      <c r="R179" s="100"/>
      <c r="S179" s="100"/>
      <c r="T179" s="100"/>
      <c r="U179" s="100"/>
      <c r="V179" s="100"/>
      <c r="W179" s="100"/>
      <c r="X179" s="92"/>
      <c r="Y179" s="92"/>
      <c r="Z179" s="92">
        <v>1</v>
      </c>
      <c r="AA179" s="92"/>
      <c r="AB179" s="92"/>
      <c r="AC179" s="92"/>
      <c r="AD179" s="92"/>
      <c r="AE179" s="92"/>
      <c r="AF179" s="92"/>
      <c r="AG179" s="92"/>
      <c r="AH179" s="92">
        <v>1</v>
      </c>
      <c r="AI179" s="92"/>
      <c r="AJ179" s="92"/>
      <c r="AK179" s="92"/>
    </row>
    <row r="180" spans="2:37" ht="16" customHeight="1">
      <c r="B180" s="98" t="s">
        <v>82</v>
      </c>
      <c r="C180" s="126" t="s">
        <v>194</v>
      </c>
      <c r="D180" s="100">
        <f t="shared" ref="D180:D194" si="67">SUM(E180:X180)</f>
        <v>150</v>
      </c>
      <c r="E180" s="100">
        <v>40</v>
      </c>
      <c r="F180" s="100"/>
      <c r="G180" s="100">
        <v>110</v>
      </c>
      <c r="H180" s="100"/>
      <c r="I180" s="100"/>
      <c r="J180" s="100"/>
      <c r="K180" s="100"/>
      <c r="L180" s="100"/>
      <c r="M180" s="100"/>
      <c r="N180" s="100"/>
      <c r="O180" s="100"/>
      <c r="P180" s="100"/>
      <c r="Q180" s="100"/>
      <c r="R180" s="100"/>
      <c r="S180" s="100"/>
      <c r="T180" s="100"/>
      <c r="U180" s="100"/>
      <c r="V180" s="100"/>
      <c r="W180" s="100"/>
      <c r="X180" s="92"/>
      <c r="Y180" s="92"/>
      <c r="Z180" s="92">
        <v>1</v>
      </c>
      <c r="AA180" s="92"/>
      <c r="AB180" s="92"/>
      <c r="AC180" s="92"/>
      <c r="AD180" s="92"/>
      <c r="AE180" s="92"/>
      <c r="AF180" s="92"/>
      <c r="AG180" s="92"/>
      <c r="AH180" s="92">
        <v>1</v>
      </c>
      <c r="AI180" s="92"/>
      <c r="AJ180" s="92"/>
      <c r="AK180" s="92"/>
    </row>
    <row r="181" spans="2:37" ht="16" customHeight="1">
      <c r="B181" s="98" t="s">
        <v>82</v>
      </c>
      <c r="C181" s="126" t="s">
        <v>195</v>
      </c>
      <c r="D181" s="100">
        <f t="shared" si="67"/>
        <v>120</v>
      </c>
      <c r="E181" s="100">
        <v>40</v>
      </c>
      <c r="F181" s="100"/>
      <c r="G181" s="100">
        <v>80</v>
      </c>
      <c r="H181" s="100"/>
      <c r="I181" s="100"/>
      <c r="J181" s="100"/>
      <c r="K181" s="100"/>
      <c r="L181" s="100"/>
      <c r="M181" s="100"/>
      <c r="N181" s="100"/>
      <c r="O181" s="100"/>
      <c r="P181" s="100"/>
      <c r="Q181" s="100"/>
      <c r="R181" s="100"/>
      <c r="S181" s="100"/>
      <c r="T181" s="100"/>
      <c r="U181" s="100"/>
      <c r="V181" s="100"/>
      <c r="W181" s="100"/>
      <c r="X181" s="92"/>
      <c r="Y181" s="92"/>
      <c r="Z181" s="92">
        <v>1</v>
      </c>
      <c r="AA181" s="92"/>
      <c r="AB181" s="92"/>
      <c r="AC181" s="92"/>
      <c r="AD181" s="92"/>
      <c r="AE181" s="92"/>
      <c r="AF181" s="92"/>
      <c r="AG181" s="92"/>
      <c r="AH181" s="92">
        <v>1</v>
      </c>
      <c r="AI181" s="92"/>
      <c r="AJ181" s="92"/>
      <c r="AK181" s="92"/>
    </row>
    <row r="182" spans="2:37" ht="16" customHeight="1">
      <c r="B182" s="98"/>
      <c r="C182" s="126" t="s">
        <v>42</v>
      </c>
      <c r="D182" s="100">
        <f t="shared" si="67"/>
        <v>570</v>
      </c>
      <c r="E182" s="100">
        <f t="shared" ref="E182:X182" si="68">SUM(E175:E181)</f>
        <v>140</v>
      </c>
      <c r="F182" s="100">
        <f t="shared" si="68"/>
        <v>0</v>
      </c>
      <c r="G182" s="100">
        <f t="shared" si="68"/>
        <v>300</v>
      </c>
      <c r="H182" s="100">
        <f t="shared" si="68"/>
        <v>0</v>
      </c>
      <c r="I182" s="100">
        <f t="shared" si="68"/>
        <v>40</v>
      </c>
      <c r="J182" s="100">
        <f t="shared" si="68"/>
        <v>0</v>
      </c>
      <c r="K182" s="100">
        <f t="shared" si="68"/>
        <v>0</v>
      </c>
      <c r="L182" s="100">
        <f t="shared" si="68"/>
        <v>20</v>
      </c>
      <c r="M182" s="100">
        <f t="shared" si="68"/>
        <v>0</v>
      </c>
      <c r="N182" s="100">
        <f t="shared" si="68"/>
        <v>30</v>
      </c>
      <c r="O182" s="100">
        <f t="shared" si="68"/>
        <v>40</v>
      </c>
      <c r="P182" s="100">
        <f t="shared" si="68"/>
        <v>0</v>
      </c>
      <c r="Q182" s="100">
        <f t="shared" si="68"/>
        <v>0</v>
      </c>
      <c r="R182" s="100">
        <f t="shared" si="68"/>
        <v>0</v>
      </c>
      <c r="S182" s="100">
        <f t="shared" si="68"/>
        <v>0</v>
      </c>
      <c r="T182" s="100">
        <f t="shared" si="68"/>
        <v>0</v>
      </c>
      <c r="U182" s="100">
        <f t="shared" si="68"/>
        <v>0</v>
      </c>
      <c r="V182" s="100">
        <f t="shared" si="68"/>
        <v>0</v>
      </c>
      <c r="W182" s="100">
        <f t="shared" si="68"/>
        <v>0</v>
      </c>
      <c r="X182" s="100">
        <f t="shared" si="68"/>
        <v>0</v>
      </c>
      <c r="Y182" s="100"/>
      <c r="Z182" s="100">
        <f t="shared" ref="Z182:AJ182" si="69">SUM(Z175:Z181)</f>
        <v>7</v>
      </c>
      <c r="AA182" s="100">
        <f t="shared" si="69"/>
        <v>0</v>
      </c>
      <c r="AB182" s="100">
        <f t="shared" si="69"/>
        <v>0</v>
      </c>
      <c r="AC182" s="100">
        <f t="shared" si="69"/>
        <v>0</v>
      </c>
      <c r="AD182" s="100">
        <f t="shared" si="69"/>
        <v>0</v>
      </c>
      <c r="AE182" s="100">
        <f t="shared" si="69"/>
        <v>0</v>
      </c>
      <c r="AF182" s="100">
        <f t="shared" si="69"/>
        <v>0</v>
      </c>
      <c r="AG182" s="100">
        <f t="shared" si="69"/>
        <v>0</v>
      </c>
      <c r="AH182" s="100">
        <f t="shared" si="69"/>
        <v>6</v>
      </c>
      <c r="AI182" s="100">
        <f t="shared" si="69"/>
        <v>1</v>
      </c>
      <c r="AJ182" s="100">
        <f t="shared" si="69"/>
        <v>0</v>
      </c>
      <c r="AK182" s="92"/>
    </row>
    <row r="183" spans="2:37" ht="16" customHeight="1">
      <c r="B183" s="98" t="s">
        <v>82</v>
      </c>
      <c r="C183" s="130" t="s">
        <v>196</v>
      </c>
      <c r="D183" s="104">
        <f t="shared" si="67"/>
        <v>100</v>
      </c>
      <c r="E183" s="104"/>
      <c r="F183" s="104"/>
      <c r="G183" s="104"/>
      <c r="H183" s="104"/>
      <c r="I183" s="104"/>
      <c r="J183" s="104"/>
      <c r="K183" s="104"/>
      <c r="L183" s="104"/>
      <c r="M183" s="104"/>
      <c r="N183" s="104"/>
      <c r="O183" s="104"/>
      <c r="P183" s="104"/>
      <c r="Q183" s="104"/>
      <c r="R183" s="104"/>
      <c r="S183" s="104"/>
      <c r="T183" s="104">
        <v>100</v>
      </c>
      <c r="U183" s="104"/>
      <c r="V183" s="104"/>
      <c r="W183" s="104"/>
      <c r="X183" s="95"/>
      <c r="Y183" s="92"/>
      <c r="Z183" s="95"/>
      <c r="AA183" s="95"/>
      <c r="AB183" s="95">
        <v>1</v>
      </c>
      <c r="AC183" s="95"/>
      <c r="AD183" s="95"/>
      <c r="AE183" s="95"/>
      <c r="AF183" s="95"/>
      <c r="AG183" s="95"/>
      <c r="AH183" s="95">
        <v>1</v>
      </c>
      <c r="AI183" s="95"/>
      <c r="AJ183" s="95"/>
      <c r="AK183" s="92"/>
    </row>
    <row r="184" spans="2:37" ht="16" customHeight="1">
      <c r="B184" s="98" t="s">
        <v>82</v>
      </c>
      <c r="C184" s="126" t="s">
        <v>197</v>
      </c>
      <c r="D184" s="100">
        <f t="shared" si="67"/>
        <v>280</v>
      </c>
      <c r="E184" s="100">
        <v>160</v>
      </c>
      <c r="F184" s="100"/>
      <c r="G184" s="100">
        <v>80</v>
      </c>
      <c r="H184" s="100"/>
      <c r="I184" s="100"/>
      <c r="J184" s="100"/>
      <c r="K184" s="100">
        <v>40</v>
      </c>
      <c r="L184" s="100"/>
      <c r="M184" s="100"/>
      <c r="N184" s="100"/>
      <c r="O184" s="100"/>
      <c r="P184" s="100"/>
      <c r="Q184" s="100"/>
      <c r="R184" s="100"/>
      <c r="S184" s="100"/>
      <c r="T184" s="100"/>
      <c r="U184" s="100"/>
      <c r="V184" s="100"/>
      <c r="W184" s="100"/>
      <c r="X184" s="92"/>
      <c r="Y184" s="92"/>
      <c r="Z184" s="92">
        <v>1</v>
      </c>
      <c r="AA184" s="92"/>
      <c r="AB184" s="92"/>
      <c r="AC184" s="92"/>
      <c r="AD184" s="92"/>
      <c r="AE184" s="92"/>
      <c r="AF184" s="92"/>
      <c r="AG184" s="92"/>
      <c r="AH184" s="92">
        <v>1</v>
      </c>
      <c r="AI184" s="92"/>
      <c r="AJ184" s="92"/>
      <c r="AK184" s="92"/>
    </row>
    <row r="185" spans="2:37" ht="16" customHeight="1">
      <c r="B185" s="98" t="s">
        <v>82</v>
      </c>
      <c r="C185" s="126" t="s">
        <v>198</v>
      </c>
      <c r="D185" s="100">
        <f t="shared" si="67"/>
        <v>240</v>
      </c>
      <c r="E185" s="100">
        <v>80</v>
      </c>
      <c r="F185" s="100"/>
      <c r="G185" s="100">
        <v>120</v>
      </c>
      <c r="H185" s="100"/>
      <c r="I185" s="100"/>
      <c r="J185" s="100"/>
      <c r="K185" s="100"/>
      <c r="L185" s="100">
        <v>40</v>
      </c>
      <c r="M185" s="100"/>
      <c r="N185" s="100"/>
      <c r="O185" s="100"/>
      <c r="P185" s="100"/>
      <c r="Q185" s="100"/>
      <c r="R185" s="100"/>
      <c r="S185" s="100"/>
      <c r="T185" s="100"/>
      <c r="U185" s="100"/>
      <c r="V185" s="100"/>
      <c r="W185" s="100"/>
      <c r="X185" s="92"/>
      <c r="Y185" s="92"/>
      <c r="Z185" s="92">
        <v>1</v>
      </c>
      <c r="AA185" s="92"/>
      <c r="AB185" s="92"/>
      <c r="AC185" s="92"/>
      <c r="AD185" s="92"/>
      <c r="AE185" s="92"/>
      <c r="AF185" s="92"/>
      <c r="AG185" s="92"/>
      <c r="AH185" s="92">
        <v>1</v>
      </c>
      <c r="AI185" s="92"/>
      <c r="AJ185" s="92"/>
      <c r="AK185" s="92"/>
    </row>
    <row r="186" spans="2:37" ht="16" customHeight="1">
      <c r="B186" s="98" t="s">
        <v>82</v>
      </c>
      <c r="C186" s="126" t="s">
        <v>199</v>
      </c>
      <c r="D186" s="100">
        <f t="shared" si="67"/>
        <v>120</v>
      </c>
      <c r="E186" s="100"/>
      <c r="F186" s="100"/>
      <c r="G186" s="100">
        <v>120</v>
      </c>
      <c r="H186" s="100"/>
      <c r="I186" s="100"/>
      <c r="J186" s="100"/>
      <c r="K186" s="100"/>
      <c r="L186" s="100"/>
      <c r="M186" s="100"/>
      <c r="N186" s="100"/>
      <c r="O186" s="100"/>
      <c r="P186" s="100"/>
      <c r="Q186" s="100"/>
      <c r="R186" s="100"/>
      <c r="S186" s="100"/>
      <c r="T186" s="100"/>
      <c r="U186" s="100"/>
      <c r="V186" s="100"/>
      <c r="W186" s="100"/>
      <c r="X186" s="92"/>
      <c r="Y186" s="92"/>
      <c r="Z186" s="92">
        <v>1</v>
      </c>
      <c r="AA186" s="92"/>
      <c r="AB186" s="92"/>
      <c r="AC186" s="92"/>
      <c r="AD186" s="92"/>
      <c r="AE186" s="92"/>
      <c r="AF186" s="92"/>
      <c r="AG186" s="92"/>
      <c r="AH186" s="92">
        <v>1</v>
      </c>
      <c r="AI186" s="92"/>
      <c r="AJ186" s="92"/>
      <c r="AK186" s="92"/>
    </row>
    <row r="187" spans="2:37" ht="16" customHeight="1">
      <c r="B187" s="98" t="s">
        <v>82</v>
      </c>
      <c r="C187" s="126" t="s">
        <v>200</v>
      </c>
      <c r="D187" s="100">
        <f t="shared" si="67"/>
        <v>90</v>
      </c>
      <c r="E187" s="100">
        <v>30</v>
      </c>
      <c r="F187" s="100"/>
      <c r="G187" s="100">
        <v>30</v>
      </c>
      <c r="H187" s="100"/>
      <c r="I187" s="100"/>
      <c r="J187" s="100"/>
      <c r="K187" s="100">
        <v>30</v>
      </c>
      <c r="L187" s="100"/>
      <c r="M187" s="100"/>
      <c r="N187" s="100"/>
      <c r="O187" s="100"/>
      <c r="P187" s="100"/>
      <c r="Q187" s="100"/>
      <c r="R187" s="100"/>
      <c r="S187" s="100"/>
      <c r="T187" s="100"/>
      <c r="U187" s="100"/>
      <c r="V187" s="100"/>
      <c r="W187" s="100"/>
      <c r="X187" s="92"/>
      <c r="Y187" s="92"/>
      <c r="Z187" s="92">
        <v>1</v>
      </c>
      <c r="AA187" s="92"/>
      <c r="AB187" s="92"/>
      <c r="AC187" s="92"/>
      <c r="AD187" s="92"/>
      <c r="AE187" s="92"/>
      <c r="AF187" s="92"/>
      <c r="AG187" s="92"/>
      <c r="AH187" s="92">
        <v>1</v>
      </c>
      <c r="AI187" s="92"/>
      <c r="AJ187" s="92"/>
      <c r="AK187" s="92"/>
    </row>
    <row r="188" spans="2:37" ht="16" customHeight="1">
      <c r="B188" s="98" t="s">
        <v>82</v>
      </c>
      <c r="C188" s="126" t="s">
        <v>201</v>
      </c>
      <c r="D188" s="100">
        <f t="shared" si="67"/>
        <v>40</v>
      </c>
      <c r="E188" s="100"/>
      <c r="F188" s="100"/>
      <c r="G188" s="100"/>
      <c r="H188" s="100"/>
      <c r="I188" s="100"/>
      <c r="J188" s="100"/>
      <c r="K188" s="100"/>
      <c r="L188" s="100">
        <v>40</v>
      </c>
      <c r="M188" s="100"/>
      <c r="N188" s="100"/>
      <c r="O188" s="100"/>
      <c r="P188" s="100"/>
      <c r="Q188" s="100"/>
      <c r="R188" s="100"/>
      <c r="S188" s="100"/>
      <c r="T188" s="100"/>
      <c r="U188" s="100"/>
      <c r="V188" s="100"/>
      <c r="W188" s="100"/>
      <c r="X188" s="92"/>
      <c r="Y188" s="92"/>
      <c r="Z188" s="92">
        <v>1</v>
      </c>
      <c r="AA188" s="92"/>
      <c r="AB188" s="92"/>
      <c r="AC188" s="92"/>
      <c r="AD188" s="92"/>
      <c r="AE188" s="92"/>
      <c r="AF188" s="92"/>
      <c r="AG188" s="92"/>
      <c r="AH188" s="92">
        <v>1</v>
      </c>
      <c r="AI188" s="92"/>
      <c r="AJ188" s="92"/>
      <c r="AK188" s="92"/>
    </row>
    <row r="189" spans="2:37" ht="16" customHeight="1">
      <c r="B189" s="98" t="s">
        <v>82</v>
      </c>
      <c r="C189" s="126" t="s">
        <v>202</v>
      </c>
      <c r="D189" s="100">
        <f t="shared" si="67"/>
        <v>40</v>
      </c>
      <c r="E189" s="100">
        <v>0</v>
      </c>
      <c r="F189" s="100"/>
      <c r="G189" s="100">
        <v>40</v>
      </c>
      <c r="H189" s="100"/>
      <c r="I189" s="100"/>
      <c r="J189" s="100"/>
      <c r="K189" s="100"/>
      <c r="L189" s="100"/>
      <c r="M189" s="100"/>
      <c r="N189" s="100"/>
      <c r="O189" s="100"/>
      <c r="P189" s="100"/>
      <c r="Q189" s="100"/>
      <c r="R189" s="100"/>
      <c r="S189" s="100"/>
      <c r="T189" s="100"/>
      <c r="U189" s="100"/>
      <c r="V189" s="100"/>
      <c r="W189" s="100"/>
      <c r="X189" s="92"/>
      <c r="Y189" s="92"/>
      <c r="Z189" s="92">
        <v>1</v>
      </c>
      <c r="AA189" s="92"/>
      <c r="AB189" s="92"/>
      <c r="AC189" s="92"/>
      <c r="AD189" s="92"/>
      <c r="AE189" s="92"/>
      <c r="AF189" s="92"/>
      <c r="AG189" s="92"/>
      <c r="AH189" s="92">
        <v>1</v>
      </c>
      <c r="AI189" s="92"/>
      <c r="AJ189" s="92"/>
      <c r="AK189" s="92"/>
    </row>
    <row r="190" spans="2:37" ht="16" customHeight="1">
      <c r="B190" s="98" t="s">
        <v>82</v>
      </c>
      <c r="C190" s="126" t="s">
        <v>203</v>
      </c>
      <c r="D190" s="100">
        <f t="shared" si="67"/>
        <v>40</v>
      </c>
      <c r="E190" s="100"/>
      <c r="F190" s="100"/>
      <c r="G190" s="100"/>
      <c r="H190" s="100"/>
      <c r="I190" s="100"/>
      <c r="J190" s="100"/>
      <c r="K190" s="100"/>
      <c r="L190" s="100">
        <v>40</v>
      </c>
      <c r="M190" s="100"/>
      <c r="N190" s="100"/>
      <c r="O190" s="100"/>
      <c r="P190" s="100"/>
      <c r="Q190" s="100"/>
      <c r="R190" s="100"/>
      <c r="S190" s="100"/>
      <c r="T190" s="100"/>
      <c r="U190" s="100"/>
      <c r="V190" s="100"/>
      <c r="W190" s="100"/>
      <c r="X190" s="92"/>
      <c r="Y190" s="92"/>
      <c r="Z190" s="92">
        <v>1</v>
      </c>
      <c r="AA190" s="92"/>
      <c r="AB190" s="92"/>
      <c r="AC190" s="92"/>
      <c r="AD190" s="92"/>
      <c r="AE190" s="92"/>
      <c r="AF190" s="92"/>
      <c r="AG190" s="92">
        <v>1</v>
      </c>
      <c r="AH190" s="92"/>
      <c r="AI190" s="92"/>
      <c r="AJ190" s="92"/>
      <c r="AK190" s="92"/>
    </row>
    <row r="191" spans="2:37" ht="16" customHeight="1">
      <c r="B191" s="98" t="s">
        <v>82</v>
      </c>
      <c r="C191" s="126" t="s">
        <v>204</v>
      </c>
      <c r="D191" s="100">
        <f t="shared" si="67"/>
        <v>80</v>
      </c>
      <c r="E191" s="100"/>
      <c r="F191" s="100"/>
      <c r="G191" s="100"/>
      <c r="H191" s="100"/>
      <c r="I191" s="100"/>
      <c r="J191" s="100"/>
      <c r="K191" s="100"/>
      <c r="L191" s="100">
        <v>80</v>
      </c>
      <c r="M191" s="100"/>
      <c r="N191" s="100"/>
      <c r="O191" s="100"/>
      <c r="P191" s="100"/>
      <c r="Q191" s="100"/>
      <c r="R191" s="100"/>
      <c r="S191" s="100"/>
      <c r="T191" s="100"/>
      <c r="U191" s="100"/>
      <c r="V191" s="100"/>
      <c r="W191" s="100"/>
      <c r="X191" s="92"/>
      <c r="Y191" s="92"/>
      <c r="Z191" s="92">
        <v>1</v>
      </c>
      <c r="AA191" s="92"/>
      <c r="AB191" s="92"/>
      <c r="AC191" s="92"/>
      <c r="AD191" s="92"/>
      <c r="AE191" s="92"/>
      <c r="AF191" s="92"/>
      <c r="AG191" s="92"/>
      <c r="AH191" s="92">
        <v>1</v>
      </c>
      <c r="AI191" s="92"/>
      <c r="AJ191" s="92"/>
      <c r="AK191" s="92"/>
    </row>
    <row r="192" spans="2:37" ht="16" customHeight="1">
      <c r="B192" s="98"/>
      <c r="C192" s="126" t="s">
        <v>205</v>
      </c>
      <c r="D192" s="100">
        <f t="shared" si="67"/>
        <v>40</v>
      </c>
      <c r="E192" s="100"/>
      <c r="F192" s="100"/>
      <c r="G192" s="100"/>
      <c r="H192" s="100"/>
      <c r="I192" s="100"/>
      <c r="J192" s="100"/>
      <c r="K192" s="100"/>
      <c r="L192" s="100"/>
      <c r="M192" s="100"/>
      <c r="N192" s="100"/>
      <c r="O192" s="100"/>
      <c r="P192" s="100"/>
      <c r="Q192" s="100"/>
      <c r="R192" s="100"/>
      <c r="S192" s="100"/>
      <c r="T192" s="100">
        <v>40</v>
      </c>
      <c r="U192" s="100"/>
      <c r="V192" s="100"/>
      <c r="W192" s="100"/>
      <c r="X192" s="92"/>
      <c r="Y192" s="92"/>
      <c r="Z192" s="92"/>
      <c r="AA192" s="92"/>
      <c r="AB192" s="92">
        <v>1</v>
      </c>
      <c r="AC192" s="92"/>
      <c r="AD192" s="92"/>
      <c r="AE192" s="92"/>
      <c r="AF192" s="92"/>
      <c r="AG192" s="92">
        <v>1</v>
      </c>
      <c r="AH192" s="92"/>
      <c r="AI192" s="92"/>
      <c r="AJ192" s="92"/>
      <c r="AK192" s="92"/>
    </row>
    <row r="193" spans="2:37" ht="16" customHeight="1">
      <c r="B193" s="98" t="s">
        <v>82</v>
      </c>
      <c r="C193" s="126" t="s">
        <v>206</v>
      </c>
      <c r="D193" s="100">
        <f t="shared" si="67"/>
        <v>80</v>
      </c>
      <c r="E193" s="100"/>
      <c r="F193" s="100"/>
      <c r="G193" s="100"/>
      <c r="H193" s="100"/>
      <c r="I193" s="100"/>
      <c r="J193" s="100"/>
      <c r="K193" s="100"/>
      <c r="L193" s="100"/>
      <c r="M193" s="100"/>
      <c r="N193" s="100"/>
      <c r="O193" s="100"/>
      <c r="P193" s="100"/>
      <c r="Q193" s="100"/>
      <c r="R193" s="100"/>
      <c r="S193" s="100"/>
      <c r="T193" s="100">
        <v>80</v>
      </c>
      <c r="U193" s="100"/>
      <c r="V193" s="100"/>
      <c r="W193" s="100"/>
      <c r="X193" s="92"/>
      <c r="Y193" s="92"/>
      <c r="Z193" s="92"/>
      <c r="AA193" s="92"/>
      <c r="AB193" s="92">
        <v>1</v>
      </c>
      <c r="AC193" s="92"/>
      <c r="AD193" s="92"/>
      <c r="AE193" s="92"/>
      <c r="AF193" s="92"/>
      <c r="AG193" s="92"/>
      <c r="AH193" s="92">
        <v>1</v>
      </c>
      <c r="AI193" s="92"/>
      <c r="AJ193" s="92"/>
      <c r="AK193" s="92"/>
    </row>
    <row r="194" spans="2:37" ht="16" customHeight="1">
      <c r="B194" s="98" t="s">
        <v>82</v>
      </c>
      <c r="C194" s="126" t="s">
        <v>207</v>
      </c>
      <c r="D194" s="100">
        <f t="shared" si="67"/>
        <v>80</v>
      </c>
      <c r="E194" s="100"/>
      <c r="F194" s="100"/>
      <c r="G194" s="100"/>
      <c r="H194" s="100"/>
      <c r="I194" s="100"/>
      <c r="J194" s="100"/>
      <c r="K194" s="100"/>
      <c r="L194" s="100">
        <v>80</v>
      </c>
      <c r="M194" s="100"/>
      <c r="N194" s="100"/>
      <c r="O194" s="100"/>
      <c r="P194" s="100"/>
      <c r="Q194" s="100"/>
      <c r="R194" s="100"/>
      <c r="S194" s="100"/>
      <c r="T194" s="100"/>
      <c r="U194" s="100"/>
      <c r="V194" s="100"/>
      <c r="W194" s="100"/>
      <c r="X194" s="92"/>
      <c r="Y194" s="92"/>
      <c r="Z194" s="92">
        <v>1</v>
      </c>
      <c r="AA194" s="92"/>
      <c r="AB194" s="92"/>
      <c r="AC194" s="92"/>
      <c r="AD194" s="92"/>
      <c r="AE194" s="92"/>
      <c r="AF194" s="92"/>
      <c r="AG194" s="92"/>
      <c r="AH194" s="92">
        <v>1</v>
      </c>
      <c r="AI194" s="92"/>
      <c r="AJ194" s="92"/>
      <c r="AK194" s="92"/>
    </row>
    <row r="195" spans="2:37" ht="16" customHeight="1">
      <c r="B195" s="98" t="s">
        <v>82</v>
      </c>
      <c r="C195" s="126" t="s">
        <v>332</v>
      </c>
      <c r="D195" s="100">
        <f t="shared" ref="D195:D203" si="70">SUM(E195:X195)</f>
        <v>40</v>
      </c>
      <c r="E195" s="100"/>
      <c r="F195" s="100"/>
      <c r="G195" s="100"/>
      <c r="H195" s="100"/>
      <c r="I195" s="100"/>
      <c r="J195" s="100"/>
      <c r="K195" s="100"/>
      <c r="L195" s="100">
        <v>40</v>
      </c>
      <c r="M195" s="100"/>
      <c r="N195" s="100"/>
      <c r="O195" s="100"/>
      <c r="P195" s="100"/>
      <c r="Q195" s="100"/>
      <c r="R195" s="100"/>
      <c r="S195" s="100"/>
      <c r="T195" s="100"/>
      <c r="U195" s="100"/>
      <c r="V195" s="100"/>
      <c r="W195" s="100"/>
      <c r="X195" s="92"/>
      <c r="Y195" s="92"/>
      <c r="Z195" s="92">
        <v>1</v>
      </c>
      <c r="AA195" s="92"/>
      <c r="AB195" s="92"/>
      <c r="AC195" s="92"/>
      <c r="AD195" s="92"/>
      <c r="AE195" s="92"/>
      <c r="AF195" s="92"/>
      <c r="AG195" s="92"/>
      <c r="AH195" s="92">
        <v>1</v>
      </c>
      <c r="AI195" s="92"/>
      <c r="AJ195" s="92"/>
      <c r="AK195" s="92"/>
    </row>
    <row r="196" spans="2:37" ht="16" customHeight="1">
      <c r="B196" s="98" t="s">
        <v>82</v>
      </c>
      <c r="C196" s="126" t="s">
        <v>376</v>
      </c>
      <c r="D196" s="100">
        <f t="shared" ref="D196" si="71">SUM(E196:X196)</f>
        <v>175</v>
      </c>
      <c r="E196" s="100">
        <v>50</v>
      </c>
      <c r="F196" s="100"/>
      <c r="G196" s="100">
        <v>125</v>
      </c>
      <c r="H196" s="100"/>
      <c r="I196" s="100"/>
      <c r="J196" s="100"/>
      <c r="K196" s="100"/>
      <c r="L196" s="100"/>
      <c r="M196" s="100"/>
      <c r="N196" s="100"/>
      <c r="O196" s="100"/>
      <c r="P196" s="100"/>
      <c r="Q196" s="100"/>
      <c r="R196" s="100"/>
      <c r="S196" s="100"/>
      <c r="T196" s="100"/>
      <c r="U196" s="100"/>
      <c r="V196" s="100"/>
      <c r="W196" s="100"/>
      <c r="X196" s="92"/>
      <c r="Y196" s="92"/>
      <c r="Z196" s="92">
        <v>1</v>
      </c>
      <c r="AA196" s="92"/>
      <c r="AB196" s="92"/>
      <c r="AC196" s="92"/>
      <c r="AD196" s="92"/>
      <c r="AE196" s="92"/>
      <c r="AF196" s="92"/>
      <c r="AG196" s="92"/>
      <c r="AH196" s="92">
        <v>1</v>
      </c>
      <c r="AI196" s="92"/>
      <c r="AJ196" s="92"/>
      <c r="AK196" s="92"/>
    </row>
    <row r="197" spans="2:37" ht="16" customHeight="1">
      <c r="B197" s="98" t="s">
        <v>82</v>
      </c>
      <c r="C197" s="126" t="s">
        <v>398</v>
      </c>
      <c r="D197" s="100">
        <f t="shared" si="70"/>
        <v>40</v>
      </c>
      <c r="E197" s="100"/>
      <c r="F197" s="100"/>
      <c r="G197" s="100">
        <v>40</v>
      </c>
      <c r="H197" s="100"/>
      <c r="I197" s="100"/>
      <c r="J197" s="100"/>
      <c r="K197" s="100"/>
      <c r="L197" s="100"/>
      <c r="M197" s="100"/>
      <c r="N197" s="100"/>
      <c r="O197" s="100"/>
      <c r="P197" s="100"/>
      <c r="Q197" s="100"/>
      <c r="R197" s="100"/>
      <c r="S197" s="100"/>
      <c r="T197" s="100"/>
      <c r="U197" s="100"/>
      <c r="V197" s="100"/>
      <c r="W197" s="100"/>
      <c r="X197" s="92"/>
      <c r="Y197" s="92"/>
      <c r="Z197" s="92">
        <v>1</v>
      </c>
      <c r="AA197" s="92"/>
      <c r="AB197" s="92"/>
      <c r="AC197" s="92"/>
      <c r="AD197" s="92"/>
      <c r="AE197" s="92"/>
      <c r="AF197" s="92"/>
      <c r="AG197" s="92"/>
      <c r="AH197" s="92">
        <v>1</v>
      </c>
      <c r="AI197" s="92"/>
      <c r="AJ197" s="92"/>
      <c r="AK197" s="92"/>
    </row>
    <row r="198" spans="2:37" ht="16" customHeight="1">
      <c r="B198" s="98"/>
      <c r="C198" s="126" t="s">
        <v>43</v>
      </c>
      <c r="D198" s="100">
        <f t="shared" si="70"/>
        <v>1485</v>
      </c>
      <c r="E198" s="100">
        <f t="shared" ref="E198:X198" si="72">SUM(E183:E197)</f>
        <v>320</v>
      </c>
      <c r="F198" s="100">
        <f t="shared" si="72"/>
        <v>0</v>
      </c>
      <c r="G198" s="100">
        <f t="shared" si="72"/>
        <v>555</v>
      </c>
      <c r="H198" s="100">
        <f t="shared" si="72"/>
        <v>0</v>
      </c>
      <c r="I198" s="100">
        <f t="shared" si="72"/>
        <v>0</v>
      </c>
      <c r="J198" s="100">
        <f t="shared" si="72"/>
        <v>0</v>
      </c>
      <c r="K198" s="100">
        <f t="shared" si="72"/>
        <v>70</v>
      </c>
      <c r="L198" s="100">
        <f t="shared" si="72"/>
        <v>320</v>
      </c>
      <c r="M198" s="100">
        <f t="shared" si="72"/>
        <v>0</v>
      </c>
      <c r="N198" s="100">
        <f t="shared" si="72"/>
        <v>0</v>
      </c>
      <c r="O198" s="100">
        <f t="shared" si="72"/>
        <v>0</v>
      </c>
      <c r="P198" s="100">
        <f t="shared" si="72"/>
        <v>0</v>
      </c>
      <c r="Q198" s="100">
        <f t="shared" si="72"/>
        <v>0</v>
      </c>
      <c r="R198" s="100">
        <f t="shared" si="72"/>
        <v>0</v>
      </c>
      <c r="S198" s="100">
        <f t="shared" si="72"/>
        <v>0</v>
      </c>
      <c r="T198" s="100">
        <f t="shared" si="72"/>
        <v>220</v>
      </c>
      <c r="U198" s="100">
        <f t="shared" si="72"/>
        <v>0</v>
      </c>
      <c r="V198" s="100">
        <f t="shared" si="72"/>
        <v>0</v>
      </c>
      <c r="W198" s="100">
        <f t="shared" si="72"/>
        <v>0</v>
      </c>
      <c r="X198" s="100">
        <f t="shared" si="72"/>
        <v>0</v>
      </c>
      <c r="Y198" s="100"/>
      <c r="Z198" s="100">
        <f t="shared" ref="Z198:AJ198" si="73">SUM(Z183:Z197)</f>
        <v>12</v>
      </c>
      <c r="AA198" s="100">
        <f t="shared" si="73"/>
        <v>0</v>
      </c>
      <c r="AB198" s="100">
        <f t="shared" si="73"/>
        <v>3</v>
      </c>
      <c r="AC198" s="100">
        <f t="shared" si="73"/>
        <v>0</v>
      </c>
      <c r="AD198" s="100">
        <f t="shared" si="73"/>
        <v>0</v>
      </c>
      <c r="AE198" s="100">
        <f t="shared" si="73"/>
        <v>0</v>
      </c>
      <c r="AF198" s="100">
        <f t="shared" si="73"/>
        <v>0</v>
      </c>
      <c r="AG198" s="100">
        <f t="shared" si="73"/>
        <v>2</v>
      </c>
      <c r="AH198" s="100">
        <f t="shared" si="73"/>
        <v>13</v>
      </c>
      <c r="AI198" s="100">
        <f t="shared" si="73"/>
        <v>0</v>
      </c>
      <c r="AJ198" s="100">
        <f t="shared" si="73"/>
        <v>0</v>
      </c>
      <c r="AK198" s="92"/>
    </row>
    <row r="199" spans="2:37" ht="16" customHeight="1">
      <c r="B199" s="98" t="s">
        <v>82</v>
      </c>
      <c r="C199" s="130" t="s">
        <v>208</v>
      </c>
      <c r="D199" s="104">
        <f t="shared" si="70"/>
        <v>80</v>
      </c>
      <c r="E199" s="104">
        <v>40</v>
      </c>
      <c r="F199" s="104"/>
      <c r="G199" s="104"/>
      <c r="H199" s="104"/>
      <c r="I199" s="104">
        <v>40</v>
      </c>
      <c r="J199" s="104"/>
      <c r="K199" s="104"/>
      <c r="L199" s="104"/>
      <c r="M199" s="104"/>
      <c r="N199" s="104"/>
      <c r="O199" s="104"/>
      <c r="P199" s="104"/>
      <c r="Q199" s="104"/>
      <c r="R199" s="104"/>
      <c r="S199" s="104"/>
      <c r="T199" s="104"/>
      <c r="U199" s="104"/>
      <c r="V199" s="104"/>
      <c r="W199" s="104"/>
      <c r="X199" s="95"/>
      <c r="Y199" s="92"/>
      <c r="Z199" s="95">
        <v>1</v>
      </c>
      <c r="AA199" s="95"/>
      <c r="AB199" s="95"/>
      <c r="AC199" s="95"/>
      <c r="AD199" s="95"/>
      <c r="AE199" s="95"/>
      <c r="AF199" s="95"/>
      <c r="AG199" s="95"/>
      <c r="AH199" s="95">
        <v>1</v>
      </c>
      <c r="AI199" s="95"/>
      <c r="AJ199" s="95"/>
      <c r="AK199" s="92"/>
    </row>
    <row r="200" spans="2:37" ht="16" customHeight="1">
      <c r="B200" s="98" t="s">
        <v>82</v>
      </c>
      <c r="C200" s="126" t="s">
        <v>209</v>
      </c>
      <c r="D200" s="100">
        <f t="shared" si="70"/>
        <v>60</v>
      </c>
      <c r="E200" s="100">
        <v>30</v>
      </c>
      <c r="F200" s="100"/>
      <c r="G200" s="100">
        <v>30</v>
      </c>
      <c r="H200" s="100"/>
      <c r="I200" s="100">
        <v>0</v>
      </c>
      <c r="J200" s="100"/>
      <c r="K200" s="100"/>
      <c r="L200" s="100"/>
      <c r="M200" s="100"/>
      <c r="N200" s="100"/>
      <c r="O200" s="100"/>
      <c r="P200" s="100"/>
      <c r="Q200" s="100"/>
      <c r="R200" s="100"/>
      <c r="S200" s="100"/>
      <c r="T200" s="100"/>
      <c r="U200" s="100"/>
      <c r="V200" s="100"/>
      <c r="W200" s="100"/>
      <c r="X200" s="92"/>
      <c r="Y200" s="92"/>
      <c r="Z200" s="92">
        <v>1</v>
      </c>
      <c r="AA200" s="92"/>
      <c r="AB200" s="92"/>
      <c r="AC200" s="92"/>
      <c r="AD200" s="92"/>
      <c r="AE200" s="92"/>
      <c r="AF200" s="92"/>
      <c r="AG200" s="92"/>
      <c r="AH200" s="92">
        <v>1</v>
      </c>
      <c r="AI200" s="92"/>
      <c r="AJ200" s="92"/>
      <c r="AK200" s="92"/>
    </row>
    <row r="201" spans="2:37" ht="16" customHeight="1">
      <c r="B201" s="98" t="s">
        <v>82</v>
      </c>
      <c r="C201" s="126" t="s">
        <v>210</v>
      </c>
      <c r="D201" s="100">
        <f t="shared" si="70"/>
        <v>40</v>
      </c>
      <c r="E201" s="100">
        <v>0</v>
      </c>
      <c r="F201" s="100"/>
      <c r="G201" s="100">
        <v>40</v>
      </c>
      <c r="H201" s="100"/>
      <c r="I201" s="100"/>
      <c r="J201" s="100"/>
      <c r="K201" s="100">
        <v>0</v>
      </c>
      <c r="L201" s="100">
        <f>80-80</f>
        <v>0</v>
      </c>
      <c r="M201" s="100"/>
      <c r="N201" s="100"/>
      <c r="O201" s="100"/>
      <c r="P201" s="100"/>
      <c r="Q201" s="100"/>
      <c r="R201" s="100"/>
      <c r="S201" s="100"/>
      <c r="T201" s="100"/>
      <c r="U201" s="100"/>
      <c r="V201" s="100"/>
      <c r="W201" s="100"/>
      <c r="X201" s="92"/>
      <c r="Y201" s="92"/>
      <c r="Z201" s="92">
        <v>1</v>
      </c>
      <c r="AA201" s="92"/>
      <c r="AB201" s="92"/>
      <c r="AC201" s="92"/>
      <c r="AD201" s="92"/>
      <c r="AE201" s="92"/>
      <c r="AF201" s="92"/>
      <c r="AG201" s="92"/>
      <c r="AH201" s="92">
        <v>1</v>
      </c>
      <c r="AI201" s="92"/>
      <c r="AJ201" s="92"/>
      <c r="AK201" s="92"/>
    </row>
    <row r="202" spans="2:37" ht="16" customHeight="1">
      <c r="B202" s="98" t="s">
        <v>82</v>
      </c>
      <c r="C202" s="126" t="s">
        <v>211</v>
      </c>
      <c r="D202" s="100">
        <f t="shared" si="70"/>
        <v>20</v>
      </c>
      <c r="E202" s="100"/>
      <c r="F202" s="100"/>
      <c r="G202" s="100"/>
      <c r="H202" s="100"/>
      <c r="I202" s="100"/>
      <c r="J202" s="100"/>
      <c r="K202" s="100"/>
      <c r="L202" s="100"/>
      <c r="M202" s="100"/>
      <c r="N202" s="100"/>
      <c r="O202" s="100"/>
      <c r="P202" s="100"/>
      <c r="Q202" s="100"/>
      <c r="R202" s="100"/>
      <c r="S202" s="100"/>
      <c r="T202" s="100">
        <v>20</v>
      </c>
      <c r="U202" s="100"/>
      <c r="V202" s="100"/>
      <c r="W202" s="100"/>
      <c r="X202" s="92"/>
      <c r="Y202" s="92"/>
      <c r="Z202" s="92"/>
      <c r="AA202" s="92"/>
      <c r="AB202" s="92">
        <v>1</v>
      </c>
      <c r="AC202" s="92"/>
      <c r="AD202" s="92"/>
      <c r="AE202" s="92"/>
      <c r="AF202" s="92"/>
      <c r="AG202" s="92">
        <v>1</v>
      </c>
      <c r="AH202" s="92"/>
      <c r="AI202" s="92"/>
      <c r="AJ202" s="92"/>
      <c r="AK202" s="92"/>
    </row>
    <row r="203" spans="2:37" ht="16" customHeight="1">
      <c r="C203" s="126" t="s">
        <v>44</v>
      </c>
      <c r="D203" s="100">
        <f t="shared" si="70"/>
        <v>200</v>
      </c>
      <c r="E203" s="100">
        <f t="shared" ref="E203:X203" si="74">SUM(E199:E202)</f>
        <v>70</v>
      </c>
      <c r="F203" s="100">
        <f t="shared" si="74"/>
        <v>0</v>
      </c>
      <c r="G203" s="100">
        <f t="shared" si="74"/>
        <v>70</v>
      </c>
      <c r="H203" s="100">
        <f t="shared" si="74"/>
        <v>0</v>
      </c>
      <c r="I203" s="100">
        <f t="shared" si="74"/>
        <v>40</v>
      </c>
      <c r="J203" s="100">
        <f t="shared" si="74"/>
        <v>0</v>
      </c>
      <c r="K203" s="100">
        <f t="shared" si="74"/>
        <v>0</v>
      </c>
      <c r="L203" s="100">
        <f t="shared" si="74"/>
        <v>0</v>
      </c>
      <c r="M203" s="100">
        <f t="shared" si="74"/>
        <v>0</v>
      </c>
      <c r="N203" s="100">
        <f t="shared" si="74"/>
        <v>0</v>
      </c>
      <c r="O203" s="100">
        <f t="shared" si="74"/>
        <v>0</v>
      </c>
      <c r="P203" s="100">
        <f t="shared" si="74"/>
        <v>0</v>
      </c>
      <c r="Q203" s="100">
        <f t="shared" si="74"/>
        <v>0</v>
      </c>
      <c r="R203" s="100">
        <f t="shared" si="74"/>
        <v>0</v>
      </c>
      <c r="S203" s="100">
        <f t="shared" si="74"/>
        <v>0</v>
      </c>
      <c r="T203" s="100">
        <f t="shared" si="74"/>
        <v>20</v>
      </c>
      <c r="U203" s="100">
        <f t="shared" si="74"/>
        <v>0</v>
      </c>
      <c r="V203" s="100">
        <f t="shared" si="74"/>
        <v>0</v>
      </c>
      <c r="W203" s="100">
        <f t="shared" si="74"/>
        <v>0</v>
      </c>
      <c r="X203" s="100">
        <f t="shared" si="74"/>
        <v>0</v>
      </c>
      <c r="Y203" s="100"/>
      <c r="Z203" s="100">
        <f t="shared" ref="Z203:AJ203" si="75">SUM(Z199:Z202)</f>
        <v>3</v>
      </c>
      <c r="AA203" s="100">
        <f t="shared" si="75"/>
        <v>0</v>
      </c>
      <c r="AB203" s="100">
        <f t="shared" si="75"/>
        <v>1</v>
      </c>
      <c r="AC203" s="100">
        <f t="shared" si="75"/>
        <v>0</v>
      </c>
      <c r="AD203" s="100">
        <f t="shared" si="75"/>
        <v>0</v>
      </c>
      <c r="AE203" s="100">
        <f t="shared" si="75"/>
        <v>0</v>
      </c>
      <c r="AF203" s="100">
        <f t="shared" si="75"/>
        <v>0</v>
      </c>
      <c r="AG203" s="100">
        <f t="shared" si="75"/>
        <v>1</v>
      </c>
      <c r="AH203" s="100">
        <f t="shared" si="75"/>
        <v>3</v>
      </c>
      <c r="AI203" s="100">
        <f t="shared" si="75"/>
        <v>0</v>
      </c>
      <c r="AJ203" s="100">
        <f t="shared" si="75"/>
        <v>0</v>
      </c>
    </row>
    <row r="204" spans="2:37" ht="16" customHeight="1" thickBot="1">
      <c r="C204" s="127" t="s">
        <v>212</v>
      </c>
      <c r="D204" s="102">
        <f t="shared" ref="D204:X204" si="76">D159+D164+D169+D174+D182+D198+D203</f>
        <v>3127</v>
      </c>
      <c r="E204" s="102">
        <f t="shared" si="76"/>
        <v>770</v>
      </c>
      <c r="F204" s="102">
        <f t="shared" si="76"/>
        <v>80</v>
      </c>
      <c r="G204" s="102">
        <f t="shared" si="76"/>
        <v>1085</v>
      </c>
      <c r="H204" s="102">
        <f t="shared" si="76"/>
        <v>0</v>
      </c>
      <c r="I204" s="102">
        <f t="shared" si="76"/>
        <v>120</v>
      </c>
      <c r="J204" s="102">
        <f t="shared" si="76"/>
        <v>20</v>
      </c>
      <c r="K204" s="102">
        <f t="shared" si="76"/>
        <v>70</v>
      </c>
      <c r="L204" s="102">
        <f t="shared" si="76"/>
        <v>420</v>
      </c>
      <c r="M204" s="102">
        <f t="shared" si="76"/>
        <v>0</v>
      </c>
      <c r="N204" s="102">
        <f t="shared" si="76"/>
        <v>30</v>
      </c>
      <c r="O204" s="103">
        <f t="shared" si="76"/>
        <v>40</v>
      </c>
      <c r="P204" s="104">
        <f t="shared" si="76"/>
        <v>0</v>
      </c>
      <c r="Q204" s="104">
        <f t="shared" si="76"/>
        <v>0</v>
      </c>
      <c r="R204" s="104">
        <f t="shared" si="76"/>
        <v>0</v>
      </c>
      <c r="S204" s="104">
        <f t="shared" si="76"/>
        <v>60</v>
      </c>
      <c r="T204" s="104">
        <f t="shared" si="76"/>
        <v>432</v>
      </c>
      <c r="U204" s="104">
        <f t="shared" si="76"/>
        <v>0</v>
      </c>
      <c r="V204" s="104">
        <f t="shared" si="76"/>
        <v>0</v>
      </c>
      <c r="W204" s="104">
        <f t="shared" si="76"/>
        <v>0</v>
      </c>
      <c r="X204" s="104">
        <f t="shared" si="76"/>
        <v>0</v>
      </c>
      <c r="Y204" s="100"/>
      <c r="Z204" s="104">
        <f t="shared" ref="Z204:AJ204" si="77">Z159+Z164+Z169+Z174+Z182+Z198+Z203</f>
        <v>30</v>
      </c>
      <c r="AA204" s="104">
        <f t="shared" si="77"/>
        <v>1</v>
      </c>
      <c r="AB204" s="104">
        <f t="shared" si="77"/>
        <v>10</v>
      </c>
      <c r="AC204" s="104">
        <f t="shared" si="77"/>
        <v>0</v>
      </c>
      <c r="AD204" s="104">
        <f t="shared" si="77"/>
        <v>0</v>
      </c>
      <c r="AE204" s="104">
        <f t="shared" si="77"/>
        <v>0</v>
      </c>
      <c r="AF204" s="104">
        <f t="shared" si="77"/>
        <v>0</v>
      </c>
      <c r="AG204" s="104">
        <f t="shared" si="77"/>
        <v>6</v>
      </c>
      <c r="AH204" s="104">
        <f t="shared" si="77"/>
        <v>34</v>
      </c>
      <c r="AI204" s="104">
        <f t="shared" si="77"/>
        <v>1</v>
      </c>
      <c r="AJ204" s="104">
        <f t="shared" si="77"/>
        <v>0</v>
      </c>
    </row>
    <row r="205" spans="2:37" ht="16" customHeight="1">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Z205" s="106"/>
      <c r="AA205" s="106"/>
      <c r="AB205" s="106"/>
      <c r="AC205" s="106"/>
      <c r="AD205" s="106"/>
      <c r="AE205" s="106"/>
      <c r="AF205" s="106"/>
      <c r="AG205" s="106"/>
      <c r="AH205" s="106"/>
      <c r="AI205" s="106"/>
      <c r="AJ205" s="106"/>
      <c r="AK205" s="92"/>
    </row>
    <row r="206" spans="2:37" ht="16" customHeight="1" thickBot="1">
      <c r="AK206" s="92"/>
    </row>
    <row r="207" spans="2:37" ht="16" customHeight="1">
      <c r="B207" s="98" t="s">
        <v>82</v>
      </c>
      <c r="C207" s="107" t="s">
        <v>213</v>
      </c>
      <c r="D207" s="108">
        <f t="shared" ref="D207:D211" si="78">SUM(E207:X207)</f>
        <v>40</v>
      </c>
      <c r="E207" s="108"/>
      <c r="F207" s="108"/>
      <c r="G207" s="108"/>
      <c r="H207" s="108"/>
      <c r="I207" s="108"/>
      <c r="J207" s="108"/>
      <c r="K207" s="108"/>
      <c r="L207" s="108"/>
      <c r="M207" s="108"/>
      <c r="N207" s="108"/>
      <c r="O207" s="108"/>
      <c r="P207" s="108"/>
      <c r="Q207" s="108"/>
      <c r="R207" s="108"/>
      <c r="S207" s="108"/>
      <c r="T207" s="108">
        <v>40</v>
      </c>
      <c r="U207" s="108"/>
      <c r="V207" s="108"/>
      <c r="W207" s="108"/>
      <c r="X207" s="125"/>
      <c r="Y207" s="92"/>
      <c r="Z207" s="95"/>
      <c r="AA207" s="95"/>
      <c r="AB207" s="95">
        <v>1</v>
      </c>
      <c r="AC207" s="95"/>
      <c r="AD207" s="95"/>
      <c r="AE207" s="95"/>
      <c r="AF207" s="95"/>
      <c r="AG207" s="95"/>
      <c r="AH207" s="95">
        <v>1</v>
      </c>
      <c r="AI207" s="95"/>
      <c r="AJ207" s="95"/>
      <c r="AK207" s="92"/>
    </row>
    <row r="208" spans="2:37" ht="16" customHeight="1">
      <c r="B208" s="98" t="s">
        <v>82</v>
      </c>
      <c r="C208" s="99" t="s">
        <v>389</v>
      </c>
      <c r="D208" s="100">
        <f t="shared" si="78"/>
        <v>35</v>
      </c>
      <c r="E208" s="100"/>
      <c r="F208" s="100"/>
      <c r="G208" s="100"/>
      <c r="H208" s="100"/>
      <c r="I208" s="100"/>
      <c r="J208" s="100"/>
      <c r="K208" s="100"/>
      <c r="L208" s="100"/>
      <c r="M208" s="100"/>
      <c r="N208" s="100"/>
      <c r="O208" s="100"/>
      <c r="P208" s="100"/>
      <c r="Q208" s="100"/>
      <c r="R208" s="100"/>
      <c r="S208" s="100"/>
      <c r="T208" s="100">
        <v>35</v>
      </c>
      <c r="U208" s="100"/>
      <c r="V208" s="100"/>
      <c r="W208" s="100"/>
      <c r="X208" s="92"/>
      <c r="Y208" s="92"/>
      <c r="Z208" s="92"/>
      <c r="AA208" s="92"/>
      <c r="AB208" s="92">
        <v>1</v>
      </c>
      <c r="AC208" s="92"/>
      <c r="AD208" s="92"/>
      <c r="AE208" s="92"/>
      <c r="AF208" s="92"/>
      <c r="AG208" s="92"/>
      <c r="AH208" s="92">
        <v>1</v>
      </c>
      <c r="AI208" s="92"/>
      <c r="AJ208" s="92"/>
      <c r="AK208" s="92"/>
    </row>
    <row r="209" spans="2:37" ht="16" customHeight="1">
      <c r="C209" s="99" t="s">
        <v>45</v>
      </c>
      <c r="D209" s="100">
        <f t="shared" si="78"/>
        <v>75</v>
      </c>
      <c r="E209" s="100">
        <f t="shared" ref="E209:X209" si="79">SUM(E207:E208)</f>
        <v>0</v>
      </c>
      <c r="F209" s="100">
        <f t="shared" si="79"/>
        <v>0</v>
      </c>
      <c r="G209" s="100">
        <f t="shared" si="79"/>
        <v>0</v>
      </c>
      <c r="H209" s="100">
        <f t="shared" si="79"/>
        <v>0</v>
      </c>
      <c r="I209" s="100">
        <f t="shared" si="79"/>
        <v>0</v>
      </c>
      <c r="J209" s="100">
        <f t="shared" si="79"/>
        <v>0</v>
      </c>
      <c r="K209" s="100">
        <f t="shared" si="79"/>
        <v>0</v>
      </c>
      <c r="L209" s="100">
        <f t="shared" si="79"/>
        <v>0</v>
      </c>
      <c r="M209" s="100">
        <f t="shared" si="79"/>
        <v>0</v>
      </c>
      <c r="N209" s="100">
        <f t="shared" si="79"/>
        <v>0</v>
      </c>
      <c r="O209" s="100">
        <f t="shared" si="79"/>
        <v>0</v>
      </c>
      <c r="P209" s="100">
        <f t="shared" si="79"/>
        <v>0</v>
      </c>
      <c r="Q209" s="100">
        <f t="shared" si="79"/>
        <v>0</v>
      </c>
      <c r="R209" s="100">
        <f t="shared" si="79"/>
        <v>0</v>
      </c>
      <c r="S209" s="100">
        <f t="shared" si="79"/>
        <v>0</v>
      </c>
      <c r="T209" s="100">
        <f t="shared" si="79"/>
        <v>75</v>
      </c>
      <c r="U209" s="100">
        <f t="shared" si="79"/>
        <v>0</v>
      </c>
      <c r="V209" s="100">
        <f t="shared" si="79"/>
        <v>0</v>
      </c>
      <c r="W209" s="100">
        <f t="shared" si="79"/>
        <v>0</v>
      </c>
      <c r="X209" s="100">
        <f t="shared" si="79"/>
        <v>0</v>
      </c>
      <c r="Y209" s="100"/>
      <c r="Z209" s="100">
        <f t="shared" ref="Z209:AJ209" si="80">SUM(Z207:Z208)</f>
        <v>0</v>
      </c>
      <c r="AA209" s="100">
        <f t="shared" si="80"/>
        <v>0</v>
      </c>
      <c r="AB209" s="100">
        <f t="shared" si="80"/>
        <v>2</v>
      </c>
      <c r="AC209" s="100">
        <f t="shared" si="80"/>
        <v>0</v>
      </c>
      <c r="AD209" s="100">
        <f t="shared" si="80"/>
        <v>0</v>
      </c>
      <c r="AE209" s="100">
        <f t="shared" si="80"/>
        <v>0</v>
      </c>
      <c r="AF209" s="100">
        <f t="shared" si="80"/>
        <v>0</v>
      </c>
      <c r="AG209" s="100">
        <f t="shared" si="80"/>
        <v>0</v>
      </c>
      <c r="AH209" s="100">
        <f t="shared" si="80"/>
        <v>2</v>
      </c>
      <c r="AI209" s="100">
        <f t="shared" si="80"/>
        <v>0</v>
      </c>
      <c r="AJ209" s="100">
        <f t="shared" si="80"/>
        <v>0</v>
      </c>
      <c r="AK209" s="92"/>
    </row>
    <row r="210" spans="2:37" ht="16" customHeight="1">
      <c r="B210" s="98" t="s">
        <v>82</v>
      </c>
      <c r="C210" s="86" t="s">
        <v>214</v>
      </c>
      <c r="D210" s="104">
        <f t="shared" si="78"/>
        <v>310</v>
      </c>
      <c r="E210" s="104">
        <v>120</v>
      </c>
      <c r="F210" s="104"/>
      <c r="G210" s="104">
        <v>150</v>
      </c>
      <c r="H210" s="104"/>
      <c r="I210" s="104"/>
      <c r="J210" s="104">
        <v>40</v>
      </c>
      <c r="K210" s="104"/>
      <c r="L210" s="104"/>
      <c r="M210" s="104"/>
      <c r="N210" s="104"/>
      <c r="O210" s="104"/>
      <c r="P210" s="104"/>
      <c r="Q210" s="104"/>
      <c r="R210" s="104"/>
      <c r="S210" s="104"/>
      <c r="T210" s="104"/>
      <c r="U210" s="104"/>
      <c r="V210" s="104"/>
      <c r="W210" s="104"/>
      <c r="X210" s="95"/>
      <c r="Y210" s="92"/>
      <c r="Z210" s="95">
        <v>1</v>
      </c>
      <c r="AA210" s="95"/>
      <c r="AB210" s="95"/>
      <c r="AC210" s="95"/>
      <c r="AD210" s="95"/>
      <c r="AE210" s="95"/>
      <c r="AF210" s="95"/>
      <c r="AG210" s="95"/>
      <c r="AH210" s="95">
        <v>1</v>
      </c>
      <c r="AI210" s="95"/>
      <c r="AJ210" s="95"/>
      <c r="AK210" s="92"/>
    </row>
    <row r="211" spans="2:37" ht="16" customHeight="1">
      <c r="B211" s="98" t="s">
        <v>82</v>
      </c>
      <c r="C211" s="99" t="s">
        <v>215</v>
      </c>
      <c r="D211" s="100">
        <f t="shared" si="78"/>
        <v>80</v>
      </c>
      <c r="E211" s="100"/>
      <c r="F211" s="100"/>
      <c r="G211" s="100"/>
      <c r="H211" s="100"/>
      <c r="I211" s="100"/>
      <c r="J211" s="100"/>
      <c r="K211" s="100"/>
      <c r="L211" s="100"/>
      <c r="M211" s="100"/>
      <c r="N211" s="100"/>
      <c r="O211" s="100"/>
      <c r="P211" s="100"/>
      <c r="Q211" s="100"/>
      <c r="R211" s="100"/>
      <c r="S211" s="100"/>
      <c r="T211" s="100">
        <v>80</v>
      </c>
      <c r="U211" s="100"/>
      <c r="V211" s="100"/>
      <c r="W211" s="100"/>
      <c r="X211" s="92"/>
      <c r="Y211" s="92"/>
      <c r="Z211" s="92"/>
      <c r="AA211" s="92"/>
      <c r="AB211" s="92">
        <v>1</v>
      </c>
      <c r="AC211" s="92"/>
      <c r="AD211" s="92"/>
      <c r="AE211" s="92"/>
      <c r="AF211" s="92"/>
      <c r="AG211" s="92"/>
      <c r="AH211" s="92">
        <v>1</v>
      </c>
      <c r="AI211" s="92"/>
      <c r="AJ211" s="92"/>
      <c r="AK211" s="92"/>
    </row>
    <row r="212" spans="2:37" ht="16" customHeight="1">
      <c r="C212" s="99" t="s">
        <v>46</v>
      </c>
      <c r="D212" s="100">
        <f t="shared" ref="D212:D218" si="81">SUM(E212:X212)</f>
        <v>390</v>
      </c>
      <c r="E212" s="100">
        <f t="shared" ref="E212:X212" si="82">SUM(E210:E211)</f>
        <v>120</v>
      </c>
      <c r="F212" s="100">
        <f t="shared" si="82"/>
        <v>0</v>
      </c>
      <c r="G212" s="100">
        <f t="shared" si="82"/>
        <v>150</v>
      </c>
      <c r="H212" s="100">
        <f t="shared" si="82"/>
        <v>0</v>
      </c>
      <c r="I212" s="100">
        <f t="shared" si="82"/>
        <v>0</v>
      </c>
      <c r="J212" s="100">
        <f t="shared" si="82"/>
        <v>40</v>
      </c>
      <c r="K212" s="100">
        <f t="shared" si="82"/>
        <v>0</v>
      </c>
      <c r="L212" s="100">
        <f t="shared" si="82"/>
        <v>0</v>
      </c>
      <c r="M212" s="100">
        <f t="shared" si="82"/>
        <v>0</v>
      </c>
      <c r="N212" s="100">
        <f t="shared" si="82"/>
        <v>0</v>
      </c>
      <c r="O212" s="100">
        <f t="shared" si="82"/>
        <v>0</v>
      </c>
      <c r="P212" s="100">
        <f t="shared" si="82"/>
        <v>0</v>
      </c>
      <c r="Q212" s="100">
        <f t="shared" si="82"/>
        <v>0</v>
      </c>
      <c r="R212" s="100">
        <f t="shared" si="82"/>
        <v>0</v>
      </c>
      <c r="S212" s="100">
        <f t="shared" si="82"/>
        <v>0</v>
      </c>
      <c r="T212" s="100">
        <f t="shared" si="82"/>
        <v>80</v>
      </c>
      <c r="U212" s="100">
        <f t="shared" si="82"/>
        <v>0</v>
      </c>
      <c r="V212" s="100">
        <f t="shared" si="82"/>
        <v>0</v>
      </c>
      <c r="W212" s="100">
        <f t="shared" si="82"/>
        <v>0</v>
      </c>
      <c r="X212" s="100">
        <f t="shared" si="82"/>
        <v>0</v>
      </c>
      <c r="Y212" s="100"/>
      <c r="Z212" s="100">
        <f t="shared" ref="Z212:AJ212" si="83">SUM(Z210:Z211)</f>
        <v>1</v>
      </c>
      <c r="AA212" s="100">
        <f t="shared" si="83"/>
        <v>0</v>
      </c>
      <c r="AB212" s="100">
        <f t="shared" si="83"/>
        <v>1</v>
      </c>
      <c r="AC212" s="100">
        <f t="shared" si="83"/>
        <v>0</v>
      </c>
      <c r="AD212" s="100">
        <f t="shared" si="83"/>
        <v>0</v>
      </c>
      <c r="AE212" s="100">
        <f t="shared" si="83"/>
        <v>0</v>
      </c>
      <c r="AF212" s="100">
        <f t="shared" si="83"/>
        <v>0</v>
      </c>
      <c r="AG212" s="100">
        <f t="shared" si="83"/>
        <v>0</v>
      </c>
      <c r="AH212" s="100">
        <f t="shared" si="83"/>
        <v>2</v>
      </c>
      <c r="AI212" s="100">
        <f t="shared" si="83"/>
        <v>0</v>
      </c>
      <c r="AJ212" s="100">
        <f t="shared" si="83"/>
        <v>0</v>
      </c>
      <c r="AK212" s="92"/>
    </row>
    <row r="213" spans="2:37" ht="16" customHeight="1">
      <c r="B213" s="98" t="s">
        <v>82</v>
      </c>
      <c r="C213" s="86" t="s">
        <v>216</v>
      </c>
      <c r="D213" s="104">
        <f t="shared" si="81"/>
        <v>200</v>
      </c>
      <c r="E213" s="104">
        <v>80</v>
      </c>
      <c r="F213" s="104"/>
      <c r="G213" s="104">
        <v>120</v>
      </c>
      <c r="H213" s="104"/>
      <c r="I213" s="104"/>
      <c r="J213" s="104"/>
      <c r="K213" s="104"/>
      <c r="L213" s="104"/>
      <c r="M213" s="104"/>
      <c r="N213" s="104"/>
      <c r="O213" s="104"/>
      <c r="P213" s="104"/>
      <c r="Q213" s="104"/>
      <c r="R213" s="104"/>
      <c r="S213" s="104"/>
      <c r="T213" s="104"/>
      <c r="U213" s="104"/>
      <c r="V213" s="104"/>
      <c r="W213" s="104"/>
      <c r="X213" s="95"/>
      <c r="Y213" s="92"/>
      <c r="Z213" s="95">
        <v>1</v>
      </c>
      <c r="AA213" s="95"/>
      <c r="AB213" s="95"/>
      <c r="AC213" s="95"/>
      <c r="AD213" s="95"/>
      <c r="AE213" s="95"/>
      <c r="AF213" s="95"/>
      <c r="AG213" s="95"/>
      <c r="AH213" s="95">
        <v>1</v>
      </c>
      <c r="AI213" s="95"/>
      <c r="AJ213" s="95"/>
      <c r="AK213" s="92"/>
    </row>
    <row r="214" spans="2:37" ht="16" customHeight="1">
      <c r="B214" s="98" t="s">
        <v>82</v>
      </c>
      <c r="C214" s="99" t="s">
        <v>217</v>
      </c>
      <c r="D214" s="100">
        <f t="shared" si="81"/>
        <v>560</v>
      </c>
      <c r="E214" s="100">
        <v>160</v>
      </c>
      <c r="F214" s="100"/>
      <c r="G214" s="100">
        <v>360</v>
      </c>
      <c r="H214" s="100">
        <v>40</v>
      </c>
      <c r="I214" s="100"/>
      <c r="J214" s="100"/>
      <c r="K214" s="100"/>
      <c r="L214" s="100"/>
      <c r="M214" s="100"/>
      <c r="N214" s="100"/>
      <c r="O214" s="100"/>
      <c r="P214" s="100"/>
      <c r="Q214" s="100"/>
      <c r="R214" s="100"/>
      <c r="S214" s="100"/>
      <c r="T214" s="100"/>
      <c r="U214" s="100"/>
      <c r="V214" s="100"/>
      <c r="W214" s="100"/>
      <c r="X214" s="92"/>
      <c r="Y214" s="92"/>
      <c r="Z214" s="92">
        <v>1</v>
      </c>
      <c r="AA214" s="92"/>
      <c r="AB214" s="92"/>
      <c r="AC214" s="92"/>
      <c r="AD214" s="92"/>
      <c r="AE214" s="92"/>
      <c r="AF214" s="92"/>
      <c r="AG214" s="92"/>
      <c r="AH214" s="92">
        <v>1</v>
      </c>
      <c r="AI214" s="92"/>
      <c r="AJ214" s="92"/>
      <c r="AK214" s="92"/>
    </row>
    <row r="215" spans="2:37" ht="16" customHeight="1">
      <c r="B215" s="98" t="s">
        <v>82</v>
      </c>
      <c r="C215" s="99" t="s">
        <v>218</v>
      </c>
      <c r="D215" s="100">
        <f t="shared" si="81"/>
        <v>70</v>
      </c>
      <c r="E215" s="100"/>
      <c r="F215" s="100"/>
      <c r="G215" s="100"/>
      <c r="H215" s="100"/>
      <c r="I215" s="100"/>
      <c r="J215" s="100"/>
      <c r="K215" s="100"/>
      <c r="L215" s="100"/>
      <c r="M215" s="100"/>
      <c r="N215" s="100"/>
      <c r="O215" s="100"/>
      <c r="P215" s="100"/>
      <c r="Q215" s="100">
        <v>70</v>
      </c>
      <c r="R215" s="100"/>
      <c r="S215" s="100"/>
      <c r="T215" s="100"/>
      <c r="U215" s="100"/>
      <c r="V215" s="100"/>
      <c r="W215" s="100"/>
      <c r="X215" s="92"/>
      <c r="Y215" s="92"/>
      <c r="Z215" s="92"/>
      <c r="AA215" s="92">
        <v>1</v>
      </c>
      <c r="AB215" s="92"/>
      <c r="AC215" s="92"/>
      <c r="AD215" s="92"/>
      <c r="AE215" s="92"/>
      <c r="AF215" s="92"/>
      <c r="AG215" s="92"/>
      <c r="AH215" s="92"/>
      <c r="AI215" s="92"/>
      <c r="AJ215" s="92">
        <v>1</v>
      </c>
      <c r="AK215" s="92"/>
    </row>
    <row r="216" spans="2:37" ht="16" customHeight="1">
      <c r="B216" s="98" t="s">
        <v>82</v>
      </c>
      <c r="C216" s="99" t="s">
        <v>219</v>
      </c>
      <c r="D216" s="100">
        <f t="shared" si="81"/>
        <v>80</v>
      </c>
      <c r="E216" s="112">
        <v>40</v>
      </c>
      <c r="F216" s="100"/>
      <c r="G216" s="100">
        <v>40</v>
      </c>
      <c r="H216" s="100"/>
      <c r="I216" s="100"/>
      <c r="J216" s="100"/>
      <c r="K216" s="100"/>
      <c r="L216" s="100"/>
      <c r="M216" s="100"/>
      <c r="N216" s="100"/>
      <c r="O216" s="100"/>
      <c r="P216" s="100"/>
      <c r="Q216" s="100"/>
      <c r="R216" s="100"/>
      <c r="S216" s="100"/>
      <c r="T216" s="100"/>
      <c r="U216" s="100"/>
      <c r="V216" s="100"/>
      <c r="W216" s="100"/>
      <c r="X216" s="92"/>
      <c r="Y216" s="92"/>
      <c r="Z216" s="92">
        <v>1</v>
      </c>
      <c r="AA216" s="92"/>
      <c r="AB216" s="92"/>
      <c r="AC216" s="92"/>
      <c r="AD216" s="92"/>
      <c r="AE216" s="92"/>
      <c r="AF216" s="92"/>
      <c r="AG216" s="92"/>
      <c r="AH216" s="92">
        <v>1</v>
      </c>
      <c r="AI216" s="92"/>
      <c r="AJ216" s="92"/>
      <c r="AK216" s="92"/>
    </row>
    <row r="217" spans="2:37" ht="16" customHeight="1">
      <c r="B217" s="98" t="s">
        <v>82</v>
      </c>
      <c r="C217" s="99" t="s">
        <v>220</v>
      </c>
      <c r="D217" s="100">
        <f t="shared" si="81"/>
        <v>40</v>
      </c>
      <c r="E217" s="100"/>
      <c r="F217" s="100"/>
      <c r="G217" s="100"/>
      <c r="H217" s="100"/>
      <c r="I217" s="100"/>
      <c r="J217" s="100"/>
      <c r="K217" s="100"/>
      <c r="L217" s="100"/>
      <c r="M217" s="100"/>
      <c r="N217" s="100"/>
      <c r="O217" s="100"/>
      <c r="P217" s="100"/>
      <c r="Q217" s="100"/>
      <c r="R217" s="100"/>
      <c r="S217" s="100"/>
      <c r="T217" s="100">
        <v>40</v>
      </c>
      <c r="U217" s="100"/>
      <c r="V217" s="100"/>
      <c r="W217" s="100"/>
      <c r="X217" s="92"/>
      <c r="Y217" s="92"/>
      <c r="Z217" s="92"/>
      <c r="AA217" s="92"/>
      <c r="AB217" s="92">
        <v>1</v>
      </c>
      <c r="AC217" s="92"/>
      <c r="AD217" s="92"/>
      <c r="AE217" s="92"/>
      <c r="AF217" s="92"/>
      <c r="AG217" s="92">
        <v>1</v>
      </c>
      <c r="AH217" s="92"/>
      <c r="AI217" s="92"/>
      <c r="AJ217" s="92"/>
      <c r="AK217" s="92"/>
    </row>
    <row r="218" spans="2:37" ht="16" customHeight="1">
      <c r="B218" s="98"/>
      <c r="C218" s="99" t="s">
        <v>221</v>
      </c>
      <c r="D218" s="100">
        <f t="shared" si="81"/>
        <v>40</v>
      </c>
      <c r="E218" s="100"/>
      <c r="F218" s="100"/>
      <c r="G218" s="100"/>
      <c r="H218" s="100"/>
      <c r="I218" s="100"/>
      <c r="J218" s="100"/>
      <c r="K218" s="100"/>
      <c r="L218" s="100"/>
      <c r="M218" s="100"/>
      <c r="N218" s="100"/>
      <c r="O218" s="100"/>
      <c r="P218" s="100"/>
      <c r="Q218" s="100"/>
      <c r="R218" s="100"/>
      <c r="S218" s="100"/>
      <c r="T218" s="100"/>
      <c r="U218" s="100"/>
      <c r="V218" s="100">
        <v>40</v>
      </c>
      <c r="W218" s="100"/>
      <c r="X218" s="92"/>
      <c r="Y218" s="92"/>
      <c r="Z218" s="92"/>
      <c r="AA218" s="92"/>
      <c r="AB218" s="92"/>
      <c r="AC218" s="92"/>
      <c r="AD218" s="92">
        <v>1</v>
      </c>
      <c r="AE218" s="92"/>
      <c r="AF218" s="92"/>
      <c r="AG218" s="92"/>
      <c r="AH218" s="92">
        <v>1</v>
      </c>
      <c r="AI218" s="92"/>
      <c r="AJ218" s="92"/>
      <c r="AK218" s="92"/>
    </row>
    <row r="219" spans="2:37" ht="16" customHeight="1">
      <c r="B219" s="98" t="s">
        <v>399</v>
      </c>
      <c r="C219" s="99" t="s">
        <v>222</v>
      </c>
      <c r="D219" s="100">
        <f t="shared" ref="D219:D230" si="84">SUM(E219:X219)</f>
        <v>60</v>
      </c>
      <c r="E219" s="100"/>
      <c r="F219" s="100"/>
      <c r="G219" s="100"/>
      <c r="H219" s="100"/>
      <c r="I219" s="100"/>
      <c r="J219" s="100"/>
      <c r="K219" s="100"/>
      <c r="L219" s="100"/>
      <c r="M219" s="100"/>
      <c r="N219" s="100"/>
      <c r="O219" s="100"/>
      <c r="P219" s="100"/>
      <c r="Q219" s="100"/>
      <c r="R219" s="100"/>
      <c r="S219" s="100"/>
      <c r="T219" s="100"/>
      <c r="U219" s="100"/>
      <c r="V219" s="100">
        <v>60</v>
      </c>
      <c r="W219" s="100"/>
      <c r="X219" s="92"/>
      <c r="Y219" s="92"/>
      <c r="Z219" s="92"/>
      <c r="AA219" s="92"/>
      <c r="AB219" s="92"/>
      <c r="AC219" s="92"/>
      <c r="AD219" s="92">
        <v>1</v>
      </c>
      <c r="AE219" s="92"/>
      <c r="AF219" s="92"/>
      <c r="AG219" s="92"/>
      <c r="AH219" s="92">
        <v>1</v>
      </c>
      <c r="AI219" s="92"/>
      <c r="AJ219" s="92"/>
      <c r="AK219" s="92"/>
    </row>
    <row r="220" spans="2:37" ht="16" customHeight="1">
      <c r="B220" s="98" t="s">
        <v>82</v>
      </c>
      <c r="C220" s="99" t="s">
        <v>340</v>
      </c>
      <c r="D220" s="100">
        <f t="shared" si="84"/>
        <v>140</v>
      </c>
      <c r="E220" s="112">
        <v>100</v>
      </c>
      <c r="F220" s="100"/>
      <c r="G220" s="100">
        <v>40</v>
      </c>
      <c r="H220" s="100"/>
      <c r="I220" s="100"/>
      <c r="J220" s="100"/>
      <c r="K220" s="100"/>
      <c r="L220" s="100"/>
      <c r="M220" s="100"/>
      <c r="N220" s="100"/>
      <c r="O220" s="100"/>
      <c r="P220" s="100"/>
      <c r="Q220" s="100"/>
      <c r="R220" s="100"/>
      <c r="S220" s="100"/>
      <c r="T220" s="100"/>
      <c r="U220" s="100"/>
      <c r="V220" s="100"/>
      <c r="W220" s="100"/>
      <c r="X220" s="92"/>
      <c r="Y220" s="92"/>
      <c r="Z220" s="92">
        <v>1</v>
      </c>
      <c r="AA220" s="92"/>
      <c r="AB220" s="92"/>
      <c r="AC220" s="92"/>
      <c r="AD220" s="92"/>
      <c r="AE220" s="92"/>
      <c r="AF220" s="92"/>
      <c r="AG220" s="92"/>
      <c r="AH220" s="92">
        <v>1</v>
      </c>
      <c r="AI220" s="92"/>
      <c r="AJ220" s="92"/>
      <c r="AK220" s="92"/>
    </row>
    <row r="221" spans="2:37" ht="16" customHeight="1">
      <c r="B221" s="98"/>
      <c r="C221" s="99" t="s">
        <v>341</v>
      </c>
      <c r="D221" s="100">
        <f t="shared" si="84"/>
        <v>50</v>
      </c>
      <c r="E221" s="100"/>
      <c r="F221" s="100"/>
      <c r="G221" s="100"/>
      <c r="H221" s="100"/>
      <c r="I221" s="100"/>
      <c r="J221" s="100"/>
      <c r="K221" s="100"/>
      <c r="L221" s="100"/>
      <c r="M221" s="100"/>
      <c r="N221" s="100"/>
      <c r="O221" s="100"/>
      <c r="P221" s="100"/>
      <c r="Q221" s="100"/>
      <c r="R221" s="100"/>
      <c r="S221" s="100"/>
      <c r="T221" s="100"/>
      <c r="U221" s="100"/>
      <c r="V221" s="100"/>
      <c r="W221" s="112">
        <v>50</v>
      </c>
      <c r="X221" s="92"/>
      <c r="Y221" s="92"/>
      <c r="Z221" s="92"/>
      <c r="AA221" s="92"/>
      <c r="AB221" s="92"/>
      <c r="AC221" s="92"/>
      <c r="AD221" s="92"/>
      <c r="AE221" s="92">
        <v>1</v>
      </c>
      <c r="AF221" s="92"/>
      <c r="AG221" s="92"/>
      <c r="AH221" s="92">
        <v>1</v>
      </c>
      <c r="AI221" s="92"/>
      <c r="AJ221" s="92"/>
      <c r="AK221" s="92"/>
    </row>
    <row r="222" spans="2:37" ht="16" customHeight="1">
      <c r="B222" s="98"/>
      <c r="C222" s="114" t="s">
        <v>386</v>
      </c>
      <c r="D222" s="100">
        <f t="shared" si="84"/>
        <v>30</v>
      </c>
      <c r="E222" s="100"/>
      <c r="F222" s="100"/>
      <c r="G222" s="100"/>
      <c r="H222" s="100"/>
      <c r="I222" s="100"/>
      <c r="J222" s="100"/>
      <c r="K222" s="100"/>
      <c r="L222" s="100"/>
      <c r="M222" s="100"/>
      <c r="N222" s="100"/>
      <c r="O222" s="100"/>
      <c r="P222" s="100"/>
      <c r="Q222" s="100"/>
      <c r="R222" s="100"/>
      <c r="S222" s="100"/>
      <c r="T222" s="100">
        <v>30</v>
      </c>
      <c r="U222" s="100"/>
      <c r="V222" s="100"/>
      <c r="W222" s="100"/>
      <c r="X222" s="92"/>
      <c r="Y222" s="92"/>
      <c r="Z222" s="92"/>
      <c r="AA222" s="92"/>
      <c r="AB222" s="92">
        <v>1</v>
      </c>
      <c r="AC222" s="92"/>
      <c r="AD222" s="92"/>
      <c r="AE222" s="92"/>
      <c r="AF222" s="92"/>
      <c r="AG222" s="92"/>
      <c r="AH222" s="92">
        <v>1</v>
      </c>
      <c r="AI222" s="92"/>
      <c r="AJ222" s="92"/>
      <c r="AK222" s="92"/>
    </row>
    <row r="223" spans="2:37" ht="16" customHeight="1">
      <c r="B223" s="98" t="s">
        <v>390</v>
      </c>
      <c r="C223" s="114" t="s">
        <v>391</v>
      </c>
      <c r="D223" s="100">
        <f t="shared" ref="D223" si="85">SUM(E223:X223)</f>
        <v>40</v>
      </c>
      <c r="E223" s="100"/>
      <c r="F223" s="100"/>
      <c r="G223" s="100"/>
      <c r="H223" s="100"/>
      <c r="I223" s="100"/>
      <c r="J223" s="100"/>
      <c r="K223" s="100"/>
      <c r="L223" s="100"/>
      <c r="M223" s="100"/>
      <c r="N223" s="100"/>
      <c r="O223" s="100"/>
      <c r="P223" s="100"/>
      <c r="Q223" s="100"/>
      <c r="R223" s="100"/>
      <c r="S223" s="100"/>
      <c r="T223" s="100">
        <v>40</v>
      </c>
      <c r="U223" s="100"/>
      <c r="V223" s="100"/>
      <c r="W223" s="100"/>
      <c r="X223" s="92"/>
      <c r="Y223" s="92"/>
      <c r="Z223" s="92"/>
      <c r="AA223" s="92"/>
      <c r="AB223" s="92">
        <v>1</v>
      </c>
      <c r="AC223" s="92"/>
      <c r="AD223" s="92"/>
      <c r="AE223" s="92"/>
      <c r="AF223" s="92"/>
      <c r="AG223" s="92"/>
      <c r="AH223" s="92">
        <v>1</v>
      </c>
      <c r="AI223" s="92"/>
      <c r="AJ223" s="92"/>
      <c r="AK223" s="92"/>
    </row>
    <row r="224" spans="2:37" ht="16" customHeight="1">
      <c r="C224" s="99" t="s">
        <v>47</v>
      </c>
      <c r="D224" s="100">
        <f t="shared" si="84"/>
        <v>1310</v>
      </c>
      <c r="E224" s="100">
        <f t="shared" ref="E224:X224" si="86">SUM(E213:E223)</f>
        <v>380</v>
      </c>
      <c r="F224" s="100">
        <f t="shared" si="86"/>
        <v>0</v>
      </c>
      <c r="G224" s="100">
        <f t="shared" si="86"/>
        <v>560</v>
      </c>
      <c r="H224" s="100">
        <f t="shared" si="86"/>
        <v>40</v>
      </c>
      <c r="I224" s="100">
        <f t="shared" si="86"/>
        <v>0</v>
      </c>
      <c r="J224" s="100">
        <f t="shared" si="86"/>
        <v>0</v>
      </c>
      <c r="K224" s="100">
        <f t="shared" si="86"/>
        <v>0</v>
      </c>
      <c r="L224" s="100">
        <f t="shared" si="86"/>
        <v>0</v>
      </c>
      <c r="M224" s="100">
        <f t="shared" si="86"/>
        <v>0</v>
      </c>
      <c r="N224" s="100">
        <f t="shared" si="86"/>
        <v>0</v>
      </c>
      <c r="O224" s="100">
        <f t="shared" si="86"/>
        <v>0</v>
      </c>
      <c r="P224" s="100">
        <f t="shared" si="86"/>
        <v>0</v>
      </c>
      <c r="Q224" s="100">
        <f t="shared" si="86"/>
        <v>70</v>
      </c>
      <c r="R224" s="100">
        <f t="shared" si="86"/>
        <v>0</v>
      </c>
      <c r="S224" s="100">
        <f t="shared" si="86"/>
        <v>0</v>
      </c>
      <c r="T224" s="100">
        <f t="shared" si="86"/>
        <v>110</v>
      </c>
      <c r="U224" s="100">
        <f t="shared" si="86"/>
        <v>0</v>
      </c>
      <c r="V224" s="100">
        <f t="shared" si="86"/>
        <v>100</v>
      </c>
      <c r="W224" s="100">
        <f t="shared" si="86"/>
        <v>50</v>
      </c>
      <c r="X224" s="100">
        <f t="shared" si="86"/>
        <v>0</v>
      </c>
      <c r="Y224" s="100"/>
      <c r="Z224" s="100">
        <f t="shared" ref="Z224:AJ224" si="87">SUM(Z213:Z223)</f>
        <v>4</v>
      </c>
      <c r="AA224" s="100">
        <f t="shared" si="87"/>
        <v>1</v>
      </c>
      <c r="AB224" s="100">
        <f t="shared" si="87"/>
        <v>3</v>
      </c>
      <c r="AC224" s="100">
        <f t="shared" si="87"/>
        <v>0</v>
      </c>
      <c r="AD224" s="100">
        <f t="shared" si="87"/>
        <v>2</v>
      </c>
      <c r="AE224" s="100">
        <f t="shared" si="87"/>
        <v>1</v>
      </c>
      <c r="AF224" s="100">
        <f t="shared" si="87"/>
        <v>0</v>
      </c>
      <c r="AG224" s="100">
        <f t="shared" si="87"/>
        <v>1</v>
      </c>
      <c r="AH224" s="100">
        <f t="shared" si="87"/>
        <v>9</v>
      </c>
      <c r="AI224" s="100">
        <f t="shared" si="87"/>
        <v>0</v>
      </c>
      <c r="AJ224" s="100">
        <f t="shared" si="87"/>
        <v>1</v>
      </c>
      <c r="AK224" s="92"/>
    </row>
    <row r="225" spans="2:37" ht="16" customHeight="1">
      <c r="B225" s="98" t="s">
        <v>82</v>
      </c>
      <c r="C225" s="86" t="s">
        <v>223</v>
      </c>
      <c r="D225" s="104">
        <f t="shared" si="84"/>
        <v>190</v>
      </c>
      <c r="E225" s="104">
        <v>80</v>
      </c>
      <c r="F225" s="104"/>
      <c r="G225" s="104">
        <v>35</v>
      </c>
      <c r="H225" s="104"/>
      <c r="I225" s="104">
        <v>35</v>
      </c>
      <c r="J225" s="104">
        <v>40</v>
      </c>
      <c r="K225" s="104"/>
      <c r="L225" s="104"/>
      <c r="M225" s="104"/>
      <c r="N225" s="104"/>
      <c r="O225" s="104"/>
      <c r="P225" s="104"/>
      <c r="Q225" s="104"/>
      <c r="R225" s="104"/>
      <c r="S225" s="104"/>
      <c r="T225" s="104"/>
      <c r="U225" s="104"/>
      <c r="V225" s="104"/>
      <c r="W225" s="104"/>
      <c r="X225" s="95"/>
      <c r="Y225" s="92"/>
      <c r="Z225" s="95">
        <v>1</v>
      </c>
      <c r="AA225" s="95"/>
      <c r="AB225" s="95"/>
      <c r="AC225" s="95"/>
      <c r="AD225" s="95"/>
      <c r="AE225" s="95"/>
      <c r="AF225" s="95"/>
      <c r="AG225" s="95"/>
      <c r="AH225" s="95">
        <v>1</v>
      </c>
      <c r="AI225" s="95"/>
      <c r="AJ225" s="95"/>
      <c r="AK225" s="92"/>
    </row>
    <row r="226" spans="2:37" ht="16" customHeight="1">
      <c r="B226" s="98" t="s">
        <v>82</v>
      </c>
      <c r="C226" s="99" t="s">
        <v>224</v>
      </c>
      <c r="D226" s="100">
        <f t="shared" si="84"/>
        <v>110</v>
      </c>
      <c r="E226" s="100">
        <v>40</v>
      </c>
      <c r="F226" s="100">
        <v>0</v>
      </c>
      <c r="G226" s="100"/>
      <c r="H226" s="100"/>
      <c r="I226" s="100"/>
      <c r="J226" s="100"/>
      <c r="K226" s="100"/>
      <c r="L226" s="100">
        <v>70</v>
      </c>
      <c r="M226" s="100"/>
      <c r="N226" s="100"/>
      <c r="O226" s="100"/>
      <c r="P226" s="100"/>
      <c r="Q226" s="100"/>
      <c r="R226" s="100"/>
      <c r="S226" s="100"/>
      <c r="T226" s="100"/>
      <c r="U226" s="100"/>
      <c r="V226" s="100"/>
      <c r="W226" s="100"/>
      <c r="X226" s="92"/>
      <c r="Y226" s="92"/>
      <c r="Z226" s="92">
        <v>1</v>
      </c>
      <c r="AA226" s="92"/>
      <c r="AB226" s="92"/>
      <c r="AC226" s="92"/>
      <c r="AD226" s="92"/>
      <c r="AE226" s="92"/>
      <c r="AF226" s="92"/>
      <c r="AG226" s="92"/>
      <c r="AH226" s="92">
        <v>1</v>
      </c>
      <c r="AI226" s="92"/>
      <c r="AJ226" s="92"/>
      <c r="AK226" s="92"/>
    </row>
    <row r="227" spans="2:37" ht="16" customHeight="1">
      <c r="B227" s="98" t="s">
        <v>82</v>
      </c>
      <c r="C227" s="99" t="s">
        <v>225</v>
      </c>
      <c r="D227" s="100">
        <f t="shared" si="84"/>
        <v>120</v>
      </c>
      <c r="E227" s="100"/>
      <c r="F227" s="100"/>
      <c r="G227" s="100">
        <v>40</v>
      </c>
      <c r="H227" s="100"/>
      <c r="I227" s="100">
        <v>40</v>
      </c>
      <c r="J227" s="100"/>
      <c r="K227" s="100"/>
      <c r="L227" s="100">
        <v>40</v>
      </c>
      <c r="M227" s="100"/>
      <c r="N227" s="100"/>
      <c r="O227" s="100"/>
      <c r="P227" s="100"/>
      <c r="Q227" s="100"/>
      <c r="R227" s="100"/>
      <c r="S227" s="100"/>
      <c r="T227" s="100"/>
      <c r="U227" s="100"/>
      <c r="V227" s="100"/>
      <c r="W227" s="100"/>
      <c r="X227" s="92"/>
      <c r="Y227" s="92"/>
      <c r="Z227" s="92">
        <v>1</v>
      </c>
      <c r="AA227" s="92"/>
      <c r="AB227" s="92"/>
      <c r="AC227" s="92"/>
      <c r="AD227" s="92"/>
      <c r="AE227" s="92"/>
      <c r="AF227" s="92"/>
      <c r="AG227" s="92"/>
      <c r="AH227" s="92">
        <v>1</v>
      </c>
      <c r="AI227" s="92"/>
      <c r="AJ227" s="92"/>
      <c r="AK227" s="92"/>
    </row>
    <row r="228" spans="2:37" ht="16" customHeight="1">
      <c r="B228" s="98" t="s">
        <v>82</v>
      </c>
      <c r="C228" s="99" t="s">
        <v>226</v>
      </c>
      <c r="D228" s="100">
        <f t="shared" si="84"/>
        <v>100</v>
      </c>
      <c r="E228" s="100">
        <v>60</v>
      </c>
      <c r="F228" s="100"/>
      <c r="G228" s="100">
        <v>40</v>
      </c>
      <c r="H228" s="100"/>
      <c r="I228" s="100"/>
      <c r="J228" s="100"/>
      <c r="K228" s="100"/>
      <c r="L228" s="100"/>
      <c r="M228" s="100"/>
      <c r="N228" s="100"/>
      <c r="O228" s="100"/>
      <c r="P228" s="100"/>
      <c r="Q228" s="100"/>
      <c r="R228" s="100"/>
      <c r="S228" s="100"/>
      <c r="T228" s="100"/>
      <c r="U228" s="100"/>
      <c r="V228" s="100"/>
      <c r="W228" s="100"/>
      <c r="X228" s="92"/>
      <c r="Y228" s="92"/>
      <c r="Z228" s="92">
        <v>1</v>
      </c>
      <c r="AA228" s="92"/>
      <c r="AB228" s="92"/>
      <c r="AC228" s="92"/>
      <c r="AD228" s="92"/>
      <c r="AE228" s="92"/>
      <c r="AF228" s="92"/>
      <c r="AG228" s="92"/>
      <c r="AH228" s="92">
        <v>1</v>
      </c>
      <c r="AI228" s="92"/>
      <c r="AJ228" s="92"/>
      <c r="AK228" s="92"/>
    </row>
    <row r="229" spans="2:37" ht="16" customHeight="1">
      <c r="C229" s="99" t="s">
        <v>227</v>
      </c>
      <c r="D229" s="100">
        <f t="shared" si="84"/>
        <v>40</v>
      </c>
      <c r="E229" s="100"/>
      <c r="F229" s="100"/>
      <c r="G229" s="100"/>
      <c r="H229" s="100"/>
      <c r="I229" s="100"/>
      <c r="J229" s="100"/>
      <c r="K229" s="100"/>
      <c r="L229" s="100"/>
      <c r="M229" s="100"/>
      <c r="N229" s="100"/>
      <c r="O229" s="100"/>
      <c r="P229" s="100"/>
      <c r="Q229" s="100"/>
      <c r="R229" s="100"/>
      <c r="S229" s="100"/>
      <c r="T229" s="100">
        <v>40</v>
      </c>
      <c r="U229" s="100"/>
      <c r="V229" s="100"/>
      <c r="W229" s="100"/>
      <c r="X229" s="92"/>
      <c r="Y229" s="92"/>
      <c r="Z229" s="92"/>
      <c r="AA229" s="92"/>
      <c r="AB229" s="92">
        <v>1</v>
      </c>
      <c r="AC229" s="92"/>
      <c r="AD229" s="92"/>
      <c r="AE229" s="92"/>
      <c r="AF229" s="92"/>
      <c r="AG229" s="92">
        <v>1</v>
      </c>
      <c r="AH229" s="92"/>
      <c r="AI229" s="92"/>
      <c r="AJ229" s="92"/>
      <c r="AK229" s="92"/>
    </row>
    <row r="230" spans="2:37" ht="16" customHeight="1">
      <c r="C230" s="99" t="s">
        <v>228</v>
      </c>
      <c r="D230" s="100">
        <f t="shared" si="84"/>
        <v>40</v>
      </c>
      <c r="E230" s="100"/>
      <c r="F230" s="100"/>
      <c r="G230" s="100"/>
      <c r="H230" s="100"/>
      <c r="I230" s="100"/>
      <c r="J230" s="100"/>
      <c r="K230" s="100"/>
      <c r="L230" s="100"/>
      <c r="M230" s="100"/>
      <c r="N230" s="100"/>
      <c r="O230" s="100"/>
      <c r="P230" s="100"/>
      <c r="Q230" s="100"/>
      <c r="R230" s="100"/>
      <c r="S230" s="100"/>
      <c r="T230" s="100">
        <v>40</v>
      </c>
      <c r="U230" s="100"/>
      <c r="V230" s="100"/>
      <c r="W230" s="100"/>
      <c r="X230" s="92"/>
      <c r="Y230" s="92"/>
      <c r="Z230" s="92"/>
      <c r="AA230" s="92"/>
      <c r="AB230" s="92">
        <v>1</v>
      </c>
      <c r="AC230" s="92"/>
      <c r="AD230" s="92"/>
      <c r="AE230" s="92"/>
      <c r="AF230" s="92"/>
      <c r="AG230" s="92"/>
      <c r="AH230" s="92">
        <v>1</v>
      </c>
      <c r="AI230" s="92"/>
      <c r="AJ230" s="92"/>
      <c r="AK230" s="92"/>
    </row>
    <row r="231" spans="2:37" ht="16" customHeight="1">
      <c r="C231" s="99" t="s">
        <v>48</v>
      </c>
      <c r="D231" s="100">
        <f>SUM(E231:X231)</f>
        <v>600</v>
      </c>
      <c r="E231" s="100">
        <f t="shared" ref="E231:X231" si="88">SUM(E225:E230)</f>
        <v>180</v>
      </c>
      <c r="F231" s="100">
        <f t="shared" si="88"/>
        <v>0</v>
      </c>
      <c r="G231" s="100">
        <f t="shared" si="88"/>
        <v>115</v>
      </c>
      <c r="H231" s="100">
        <f t="shared" si="88"/>
        <v>0</v>
      </c>
      <c r="I231" s="100">
        <f t="shared" si="88"/>
        <v>75</v>
      </c>
      <c r="J231" s="100">
        <f t="shared" si="88"/>
        <v>40</v>
      </c>
      <c r="K231" s="100">
        <f t="shared" si="88"/>
        <v>0</v>
      </c>
      <c r="L231" s="100">
        <f t="shared" si="88"/>
        <v>110</v>
      </c>
      <c r="M231" s="100">
        <f t="shared" si="88"/>
        <v>0</v>
      </c>
      <c r="N231" s="100">
        <f t="shared" si="88"/>
        <v>0</v>
      </c>
      <c r="O231" s="100">
        <f t="shared" si="88"/>
        <v>0</v>
      </c>
      <c r="P231" s="100">
        <f t="shared" si="88"/>
        <v>0</v>
      </c>
      <c r="Q231" s="100">
        <f t="shared" si="88"/>
        <v>0</v>
      </c>
      <c r="R231" s="100">
        <f t="shared" si="88"/>
        <v>0</v>
      </c>
      <c r="S231" s="100">
        <f t="shared" si="88"/>
        <v>0</v>
      </c>
      <c r="T231" s="100">
        <f t="shared" si="88"/>
        <v>80</v>
      </c>
      <c r="U231" s="100">
        <f t="shared" si="88"/>
        <v>0</v>
      </c>
      <c r="V231" s="100">
        <f t="shared" si="88"/>
        <v>0</v>
      </c>
      <c r="W231" s="100">
        <f t="shared" si="88"/>
        <v>0</v>
      </c>
      <c r="X231" s="100">
        <f t="shared" si="88"/>
        <v>0</v>
      </c>
      <c r="Y231" s="100"/>
      <c r="Z231" s="100">
        <f t="shared" ref="Z231:AJ231" si="89">SUM(Z225:Z230)</f>
        <v>4</v>
      </c>
      <c r="AA231" s="100">
        <f t="shared" si="89"/>
        <v>0</v>
      </c>
      <c r="AB231" s="100">
        <f t="shared" si="89"/>
        <v>2</v>
      </c>
      <c r="AC231" s="100">
        <f t="shared" si="89"/>
        <v>0</v>
      </c>
      <c r="AD231" s="100">
        <f t="shared" si="89"/>
        <v>0</v>
      </c>
      <c r="AE231" s="100">
        <f t="shared" si="89"/>
        <v>0</v>
      </c>
      <c r="AF231" s="100">
        <f t="shared" si="89"/>
        <v>0</v>
      </c>
      <c r="AG231" s="100">
        <f t="shared" si="89"/>
        <v>1</v>
      </c>
      <c r="AH231" s="100">
        <f t="shared" si="89"/>
        <v>5</v>
      </c>
      <c r="AI231" s="100">
        <f t="shared" si="89"/>
        <v>0</v>
      </c>
      <c r="AJ231" s="100">
        <f t="shared" si="89"/>
        <v>0</v>
      </c>
      <c r="AK231" s="92"/>
    </row>
    <row r="232" spans="2:37" ht="16" customHeight="1">
      <c r="C232" s="86" t="s">
        <v>229</v>
      </c>
      <c r="D232" s="104">
        <f t="shared" ref="D232:D244" si="90">SUM(E232:X232)</f>
        <v>20</v>
      </c>
      <c r="E232" s="104"/>
      <c r="F232" s="104"/>
      <c r="G232" s="104"/>
      <c r="H232" s="104"/>
      <c r="I232" s="104"/>
      <c r="J232" s="104"/>
      <c r="K232" s="104"/>
      <c r="L232" s="104"/>
      <c r="M232" s="104"/>
      <c r="N232" s="104"/>
      <c r="O232" s="104"/>
      <c r="P232" s="104"/>
      <c r="Q232" s="104"/>
      <c r="R232" s="104"/>
      <c r="S232" s="104"/>
      <c r="T232" s="104">
        <v>20</v>
      </c>
      <c r="U232" s="104"/>
      <c r="V232" s="104"/>
      <c r="W232" s="104"/>
      <c r="X232" s="95"/>
      <c r="Y232" s="92"/>
      <c r="Z232" s="95"/>
      <c r="AA232" s="95"/>
      <c r="AB232" s="95">
        <v>1</v>
      </c>
      <c r="AC232" s="95"/>
      <c r="AD232" s="95"/>
      <c r="AE232" s="95"/>
      <c r="AF232" s="95"/>
      <c r="AG232" s="95">
        <v>1</v>
      </c>
      <c r="AH232" s="95"/>
      <c r="AI232" s="95"/>
      <c r="AJ232" s="110"/>
      <c r="AK232" s="92"/>
    </row>
    <row r="233" spans="2:37" ht="16" customHeight="1">
      <c r="B233" s="98"/>
      <c r="C233" s="99" t="s">
        <v>230</v>
      </c>
      <c r="D233" s="100">
        <f t="shared" si="90"/>
        <v>40</v>
      </c>
      <c r="E233" s="100"/>
      <c r="F233" s="100"/>
      <c r="G233" s="100"/>
      <c r="H233" s="100"/>
      <c r="I233" s="100"/>
      <c r="J233" s="100"/>
      <c r="K233" s="100"/>
      <c r="L233" s="100"/>
      <c r="M233" s="100"/>
      <c r="N233" s="100"/>
      <c r="O233" s="100"/>
      <c r="P233" s="100"/>
      <c r="Q233" s="100"/>
      <c r="R233" s="100"/>
      <c r="S233" s="100"/>
      <c r="T233" s="100"/>
      <c r="U233" s="100"/>
      <c r="V233" s="100"/>
      <c r="W233" s="100"/>
      <c r="X233" s="92">
        <v>40</v>
      </c>
      <c r="Y233" s="92"/>
      <c r="Z233" s="92"/>
      <c r="AA233" s="92"/>
      <c r="AB233" s="92"/>
      <c r="AC233" s="92"/>
      <c r="AD233" s="92"/>
      <c r="AE233" s="92"/>
      <c r="AF233" s="92">
        <v>1</v>
      </c>
      <c r="AG233" s="92"/>
      <c r="AH233" s="92"/>
      <c r="AI233" s="92">
        <v>1</v>
      </c>
      <c r="AJ233" s="111"/>
      <c r="AK233" s="92"/>
    </row>
    <row r="234" spans="2:37" ht="16" customHeight="1">
      <c r="C234" s="115" t="s">
        <v>49</v>
      </c>
      <c r="D234" s="116">
        <f t="shared" si="90"/>
        <v>60</v>
      </c>
      <c r="E234" s="116">
        <f t="shared" ref="E234:X234" si="91">SUM(E232:E233)</f>
        <v>0</v>
      </c>
      <c r="F234" s="116">
        <f t="shared" si="91"/>
        <v>0</v>
      </c>
      <c r="G234" s="116">
        <f t="shared" si="91"/>
        <v>0</v>
      </c>
      <c r="H234" s="116">
        <f t="shared" si="91"/>
        <v>0</v>
      </c>
      <c r="I234" s="116">
        <f t="shared" si="91"/>
        <v>0</v>
      </c>
      <c r="J234" s="116">
        <f t="shared" si="91"/>
        <v>0</v>
      </c>
      <c r="K234" s="116">
        <f t="shared" si="91"/>
        <v>0</v>
      </c>
      <c r="L234" s="116">
        <f t="shared" si="91"/>
        <v>0</v>
      </c>
      <c r="M234" s="116">
        <f t="shared" si="91"/>
        <v>0</v>
      </c>
      <c r="N234" s="116">
        <f t="shared" si="91"/>
        <v>0</v>
      </c>
      <c r="O234" s="116">
        <f t="shared" si="91"/>
        <v>0</v>
      </c>
      <c r="P234" s="116">
        <f t="shared" si="91"/>
        <v>0</v>
      </c>
      <c r="Q234" s="116">
        <f t="shared" si="91"/>
        <v>0</v>
      </c>
      <c r="R234" s="116">
        <f t="shared" si="91"/>
        <v>0</v>
      </c>
      <c r="S234" s="116">
        <f t="shared" si="91"/>
        <v>0</v>
      </c>
      <c r="T234" s="116">
        <f t="shared" si="91"/>
        <v>20</v>
      </c>
      <c r="U234" s="116">
        <f t="shared" si="91"/>
        <v>0</v>
      </c>
      <c r="V234" s="116">
        <f t="shared" si="91"/>
        <v>0</v>
      </c>
      <c r="W234" s="116">
        <f t="shared" si="91"/>
        <v>0</v>
      </c>
      <c r="X234" s="116">
        <f t="shared" si="91"/>
        <v>40</v>
      </c>
      <c r="Y234" s="120"/>
      <c r="Z234" s="116">
        <f t="shared" ref="Z234:AJ234" si="92">SUM(Z232:Z233)</f>
        <v>0</v>
      </c>
      <c r="AA234" s="116">
        <f t="shared" si="92"/>
        <v>0</v>
      </c>
      <c r="AB234" s="116">
        <f t="shared" si="92"/>
        <v>1</v>
      </c>
      <c r="AC234" s="116">
        <f t="shared" si="92"/>
        <v>0</v>
      </c>
      <c r="AD234" s="116">
        <f t="shared" si="92"/>
        <v>0</v>
      </c>
      <c r="AE234" s="116">
        <f t="shared" si="92"/>
        <v>0</v>
      </c>
      <c r="AF234" s="116">
        <f t="shared" si="92"/>
        <v>1</v>
      </c>
      <c r="AG234" s="116">
        <f t="shared" si="92"/>
        <v>1</v>
      </c>
      <c r="AH234" s="116">
        <f t="shared" si="92"/>
        <v>0</v>
      </c>
      <c r="AI234" s="116">
        <f t="shared" si="92"/>
        <v>1</v>
      </c>
      <c r="AJ234" s="117">
        <f t="shared" si="92"/>
        <v>0</v>
      </c>
      <c r="AK234" s="92"/>
    </row>
    <row r="235" spans="2:37" ht="16" customHeight="1">
      <c r="C235" s="131" t="s">
        <v>405</v>
      </c>
      <c r="D235" s="100">
        <f t="shared" ref="D235" si="93">SUM(E235:X235)</f>
        <v>30</v>
      </c>
      <c r="E235" s="100"/>
      <c r="F235" s="100"/>
      <c r="G235" s="100"/>
      <c r="H235" s="100"/>
      <c r="I235" s="100"/>
      <c r="J235" s="100"/>
      <c r="K235" s="100"/>
      <c r="L235" s="100"/>
      <c r="M235" s="100"/>
      <c r="N235" s="100"/>
      <c r="O235" s="100"/>
      <c r="P235" s="100"/>
      <c r="Q235" s="100"/>
      <c r="R235" s="100"/>
      <c r="S235" s="100"/>
      <c r="T235" s="100">
        <v>30</v>
      </c>
      <c r="U235" s="100"/>
      <c r="V235" s="100"/>
      <c r="W235" s="100"/>
      <c r="X235" s="92"/>
      <c r="Y235" s="92"/>
      <c r="Z235" s="92"/>
      <c r="AA235" s="92"/>
      <c r="AB235" s="92">
        <v>1</v>
      </c>
      <c r="AC235" s="92"/>
      <c r="AD235" s="92"/>
      <c r="AE235" s="92"/>
      <c r="AF235" s="92"/>
      <c r="AG235" s="92">
        <v>1</v>
      </c>
      <c r="AH235" s="92"/>
      <c r="AI235" s="92"/>
      <c r="AJ235" s="111"/>
      <c r="AK235" s="92"/>
    </row>
    <row r="236" spans="2:37" ht="16" customHeight="1">
      <c r="C236" s="99" t="s">
        <v>50</v>
      </c>
      <c r="D236" s="100">
        <f>SUM(E236:X236)</f>
        <v>30</v>
      </c>
      <c r="E236" s="100">
        <f t="shared" ref="E236:X236" si="94">SUM(E235:E235)</f>
        <v>0</v>
      </c>
      <c r="F236" s="100">
        <f t="shared" si="94"/>
        <v>0</v>
      </c>
      <c r="G236" s="100">
        <f t="shared" si="94"/>
        <v>0</v>
      </c>
      <c r="H236" s="100">
        <f t="shared" si="94"/>
        <v>0</v>
      </c>
      <c r="I236" s="100">
        <f t="shared" si="94"/>
        <v>0</v>
      </c>
      <c r="J236" s="100">
        <f t="shared" si="94"/>
        <v>0</v>
      </c>
      <c r="K236" s="100">
        <f t="shared" si="94"/>
        <v>0</v>
      </c>
      <c r="L236" s="100">
        <f t="shared" si="94"/>
        <v>0</v>
      </c>
      <c r="M236" s="100">
        <f t="shared" si="94"/>
        <v>0</v>
      </c>
      <c r="N236" s="100">
        <f t="shared" si="94"/>
        <v>0</v>
      </c>
      <c r="O236" s="100">
        <f t="shared" si="94"/>
        <v>0</v>
      </c>
      <c r="P236" s="100">
        <f t="shared" si="94"/>
        <v>0</v>
      </c>
      <c r="Q236" s="100">
        <f t="shared" si="94"/>
        <v>0</v>
      </c>
      <c r="R236" s="100">
        <f t="shared" si="94"/>
        <v>0</v>
      </c>
      <c r="S236" s="100">
        <f t="shared" si="94"/>
        <v>0</v>
      </c>
      <c r="T236" s="100">
        <f t="shared" si="94"/>
        <v>30</v>
      </c>
      <c r="U236" s="100">
        <f t="shared" si="94"/>
        <v>0</v>
      </c>
      <c r="V236" s="100">
        <f t="shared" si="94"/>
        <v>0</v>
      </c>
      <c r="W236" s="100">
        <f t="shared" si="94"/>
        <v>0</v>
      </c>
      <c r="X236" s="100">
        <f t="shared" si="94"/>
        <v>0</v>
      </c>
      <c r="Y236" s="100"/>
      <c r="Z236" s="100">
        <f t="shared" ref="Z236:AJ236" si="95">SUM(Z235:Z235)</f>
        <v>0</v>
      </c>
      <c r="AA236" s="100">
        <f t="shared" si="95"/>
        <v>0</v>
      </c>
      <c r="AB236" s="100">
        <f t="shared" si="95"/>
        <v>1</v>
      </c>
      <c r="AC236" s="100">
        <f t="shared" si="95"/>
        <v>0</v>
      </c>
      <c r="AD236" s="100">
        <f t="shared" si="95"/>
        <v>0</v>
      </c>
      <c r="AE236" s="100">
        <f t="shared" si="95"/>
        <v>0</v>
      </c>
      <c r="AF236" s="100">
        <f t="shared" si="95"/>
        <v>0</v>
      </c>
      <c r="AG236" s="100">
        <f t="shared" si="95"/>
        <v>1</v>
      </c>
      <c r="AH236" s="100">
        <f t="shared" si="95"/>
        <v>0</v>
      </c>
      <c r="AI236" s="100">
        <f t="shared" si="95"/>
        <v>0</v>
      </c>
      <c r="AJ236" s="100">
        <f t="shared" si="95"/>
        <v>0</v>
      </c>
      <c r="AK236" s="92"/>
    </row>
    <row r="237" spans="2:37" ht="16" customHeight="1">
      <c r="C237" s="132" t="s">
        <v>231</v>
      </c>
      <c r="D237" s="121">
        <f t="shared" si="90"/>
        <v>20</v>
      </c>
      <c r="E237" s="104"/>
      <c r="F237" s="104"/>
      <c r="G237" s="104"/>
      <c r="H237" s="104"/>
      <c r="I237" s="104"/>
      <c r="J237" s="104"/>
      <c r="K237" s="104"/>
      <c r="L237" s="104"/>
      <c r="M237" s="104"/>
      <c r="N237" s="104"/>
      <c r="O237" s="104"/>
      <c r="P237" s="104"/>
      <c r="Q237" s="104"/>
      <c r="R237" s="104"/>
      <c r="S237" s="104"/>
      <c r="T237" s="104">
        <v>20</v>
      </c>
      <c r="U237" s="104"/>
      <c r="V237" s="104"/>
      <c r="W237" s="104"/>
      <c r="X237" s="95"/>
      <c r="Y237" s="92"/>
      <c r="Z237" s="95"/>
      <c r="AA237" s="95"/>
      <c r="AB237" s="95">
        <v>1</v>
      </c>
      <c r="AC237" s="95"/>
      <c r="AD237" s="95"/>
      <c r="AE237" s="95"/>
      <c r="AF237" s="95"/>
      <c r="AG237" s="95">
        <v>1</v>
      </c>
      <c r="AH237" s="95"/>
      <c r="AI237" s="95"/>
      <c r="AJ237" s="95"/>
      <c r="AK237" s="92"/>
    </row>
    <row r="238" spans="2:37" ht="16" customHeight="1">
      <c r="C238" s="131" t="s">
        <v>333</v>
      </c>
      <c r="D238" s="120">
        <f t="shared" si="90"/>
        <v>30</v>
      </c>
      <c r="E238" s="100"/>
      <c r="F238" s="100"/>
      <c r="G238" s="100"/>
      <c r="H238" s="100"/>
      <c r="I238" s="100"/>
      <c r="J238" s="100"/>
      <c r="K238" s="100"/>
      <c r="L238" s="100"/>
      <c r="M238" s="100"/>
      <c r="N238" s="100"/>
      <c r="O238" s="100"/>
      <c r="P238" s="100"/>
      <c r="Q238" s="100"/>
      <c r="R238" s="100"/>
      <c r="S238" s="100"/>
      <c r="T238" s="100">
        <v>30</v>
      </c>
      <c r="U238" s="100"/>
      <c r="V238" s="100"/>
      <c r="W238" s="100"/>
      <c r="X238" s="92"/>
      <c r="Y238" s="92"/>
      <c r="Z238" s="92"/>
      <c r="AA238" s="92"/>
      <c r="AB238" s="92">
        <v>1</v>
      </c>
      <c r="AC238" s="92"/>
      <c r="AD238" s="92"/>
      <c r="AE238" s="92"/>
      <c r="AF238" s="92"/>
      <c r="AG238" s="92"/>
      <c r="AH238" s="92">
        <v>1</v>
      </c>
      <c r="AI238" s="92"/>
      <c r="AJ238" s="92"/>
      <c r="AK238" s="92"/>
    </row>
    <row r="239" spans="2:37" ht="16" customHeight="1">
      <c r="C239" s="99" t="s">
        <v>51</v>
      </c>
      <c r="D239" s="100">
        <f t="shared" si="90"/>
        <v>50</v>
      </c>
      <c r="E239" s="100">
        <f t="shared" ref="E239:U239" si="96">SUM(E237:E238)</f>
        <v>0</v>
      </c>
      <c r="F239" s="100">
        <f t="shared" si="96"/>
        <v>0</v>
      </c>
      <c r="G239" s="100">
        <f t="shared" si="96"/>
        <v>0</v>
      </c>
      <c r="H239" s="100">
        <f t="shared" si="96"/>
        <v>0</v>
      </c>
      <c r="I239" s="100">
        <f t="shared" si="96"/>
        <v>0</v>
      </c>
      <c r="J239" s="100">
        <f t="shared" si="96"/>
        <v>0</v>
      </c>
      <c r="K239" s="100">
        <f t="shared" si="96"/>
        <v>0</v>
      </c>
      <c r="L239" s="100">
        <f t="shared" si="96"/>
        <v>0</v>
      </c>
      <c r="M239" s="100">
        <f t="shared" si="96"/>
        <v>0</v>
      </c>
      <c r="N239" s="100">
        <f t="shared" si="96"/>
        <v>0</v>
      </c>
      <c r="O239" s="100">
        <f t="shared" si="96"/>
        <v>0</v>
      </c>
      <c r="P239" s="100">
        <f t="shared" si="96"/>
        <v>0</v>
      </c>
      <c r="Q239" s="100">
        <f t="shared" si="96"/>
        <v>0</v>
      </c>
      <c r="R239" s="100">
        <f t="shared" si="96"/>
        <v>0</v>
      </c>
      <c r="S239" s="100">
        <f t="shared" si="96"/>
        <v>0</v>
      </c>
      <c r="T239" s="100">
        <f>SUM(T237:T238)</f>
        <v>50</v>
      </c>
      <c r="U239" s="100">
        <f t="shared" si="96"/>
        <v>0</v>
      </c>
      <c r="V239" s="100">
        <f>SUM(V237:V237)</f>
        <v>0</v>
      </c>
      <c r="W239" s="100">
        <f>SUM(W237:W237)</f>
        <v>0</v>
      </c>
      <c r="X239" s="100">
        <f>SUM(X237:X237)</f>
        <v>0</v>
      </c>
      <c r="Y239" s="100"/>
      <c r="Z239" s="100">
        <f>SUM(Z237:Z237)</f>
        <v>0</v>
      </c>
      <c r="AA239" s="100">
        <f>SUM(AA237:AA237)</f>
        <v>0</v>
      </c>
      <c r="AB239" s="100">
        <f>SUM(AB237:AB238)</f>
        <v>2</v>
      </c>
      <c r="AC239" s="100">
        <f>SUM(AC237:AC237)</f>
        <v>0</v>
      </c>
      <c r="AD239" s="100">
        <f t="shared" ref="AD239:AJ239" si="97">SUM(AD237:AD238)</f>
        <v>0</v>
      </c>
      <c r="AE239" s="100">
        <f>SUM(AE237:AE238)</f>
        <v>0</v>
      </c>
      <c r="AF239" s="100">
        <f t="shared" si="97"/>
        <v>0</v>
      </c>
      <c r="AG239" s="100">
        <f t="shared" si="97"/>
        <v>1</v>
      </c>
      <c r="AH239" s="100">
        <f t="shared" si="97"/>
        <v>1</v>
      </c>
      <c r="AI239" s="100">
        <f t="shared" si="97"/>
        <v>0</v>
      </c>
      <c r="AJ239" s="100">
        <f t="shared" si="97"/>
        <v>0</v>
      </c>
      <c r="AK239" s="92"/>
    </row>
    <row r="240" spans="2:37" ht="16" customHeight="1">
      <c r="B240" s="98" t="s">
        <v>82</v>
      </c>
      <c r="C240" s="86" t="s">
        <v>232</v>
      </c>
      <c r="D240" s="104">
        <f t="shared" si="90"/>
        <v>80</v>
      </c>
      <c r="E240" s="104">
        <v>40</v>
      </c>
      <c r="F240" s="104">
        <v>20</v>
      </c>
      <c r="G240" s="104">
        <v>20</v>
      </c>
      <c r="H240" s="104"/>
      <c r="I240" s="104">
        <v>0</v>
      </c>
      <c r="J240" s="104"/>
      <c r="K240" s="104"/>
      <c r="L240" s="104"/>
      <c r="M240" s="104"/>
      <c r="N240" s="104"/>
      <c r="O240" s="104"/>
      <c r="P240" s="104"/>
      <c r="Q240" s="104"/>
      <c r="R240" s="104"/>
      <c r="S240" s="104"/>
      <c r="T240" s="104"/>
      <c r="U240" s="104"/>
      <c r="V240" s="104"/>
      <c r="W240" s="104"/>
      <c r="X240" s="110"/>
      <c r="Y240" s="92"/>
      <c r="Z240" s="95">
        <v>1</v>
      </c>
      <c r="AA240" s="95"/>
      <c r="AB240" s="95"/>
      <c r="AC240" s="95"/>
      <c r="AD240" s="95"/>
      <c r="AE240" s="95"/>
      <c r="AF240" s="95"/>
      <c r="AG240" s="95"/>
      <c r="AH240" s="95">
        <v>1</v>
      </c>
      <c r="AI240" s="95"/>
      <c r="AJ240" s="110"/>
      <c r="AK240" s="92"/>
    </row>
    <row r="241" spans="2:37" ht="16" customHeight="1">
      <c r="C241" s="115" t="s">
        <v>52</v>
      </c>
      <c r="D241" s="116">
        <f t="shared" si="90"/>
        <v>80</v>
      </c>
      <c r="E241" s="116">
        <f t="shared" ref="E241:X241" si="98">SUM(E240:E240)</f>
        <v>40</v>
      </c>
      <c r="F241" s="116">
        <f t="shared" si="98"/>
        <v>20</v>
      </c>
      <c r="G241" s="116">
        <f t="shared" si="98"/>
        <v>20</v>
      </c>
      <c r="H241" s="116">
        <f t="shared" si="98"/>
        <v>0</v>
      </c>
      <c r="I241" s="116">
        <f t="shared" si="98"/>
        <v>0</v>
      </c>
      <c r="J241" s="116">
        <f t="shared" si="98"/>
        <v>0</v>
      </c>
      <c r="K241" s="116">
        <f t="shared" si="98"/>
        <v>0</v>
      </c>
      <c r="L241" s="116">
        <f t="shared" si="98"/>
        <v>0</v>
      </c>
      <c r="M241" s="116">
        <f t="shared" si="98"/>
        <v>0</v>
      </c>
      <c r="N241" s="116">
        <f t="shared" si="98"/>
        <v>0</v>
      </c>
      <c r="O241" s="116">
        <f t="shared" si="98"/>
        <v>0</v>
      </c>
      <c r="P241" s="116">
        <f t="shared" si="98"/>
        <v>0</v>
      </c>
      <c r="Q241" s="116">
        <f t="shared" si="98"/>
        <v>0</v>
      </c>
      <c r="R241" s="116">
        <f t="shared" si="98"/>
        <v>0</v>
      </c>
      <c r="S241" s="116">
        <f t="shared" si="98"/>
        <v>0</v>
      </c>
      <c r="T241" s="116">
        <f t="shared" si="98"/>
        <v>0</v>
      </c>
      <c r="U241" s="116">
        <f t="shared" si="98"/>
        <v>0</v>
      </c>
      <c r="V241" s="116">
        <f t="shared" si="98"/>
        <v>0</v>
      </c>
      <c r="W241" s="116">
        <f t="shared" si="98"/>
        <v>0</v>
      </c>
      <c r="X241" s="117">
        <f t="shared" si="98"/>
        <v>0</v>
      </c>
      <c r="Y241" s="100"/>
      <c r="Z241" s="116">
        <f t="shared" ref="Z241:AJ241" si="99">SUM(Z240:Z240)</f>
        <v>1</v>
      </c>
      <c r="AA241" s="116">
        <f t="shared" si="99"/>
        <v>0</v>
      </c>
      <c r="AB241" s="116">
        <f t="shared" si="99"/>
        <v>0</v>
      </c>
      <c r="AC241" s="116">
        <f t="shared" si="99"/>
        <v>0</v>
      </c>
      <c r="AD241" s="116">
        <f t="shared" si="99"/>
        <v>0</v>
      </c>
      <c r="AE241" s="116">
        <f t="shared" si="99"/>
        <v>0</v>
      </c>
      <c r="AF241" s="116">
        <f t="shared" si="99"/>
        <v>0</v>
      </c>
      <c r="AG241" s="116">
        <f t="shared" si="99"/>
        <v>0</v>
      </c>
      <c r="AH241" s="116">
        <f t="shared" si="99"/>
        <v>1</v>
      </c>
      <c r="AI241" s="116">
        <f t="shared" si="99"/>
        <v>0</v>
      </c>
      <c r="AJ241" s="117">
        <f t="shared" si="99"/>
        <v>0</v>
      </c>
      <c r="AK241" s="92"/>
    </row>
    <row r="242" spans="2:37" ht="16" customHeight="1">
      <c r="B242" s="98" t="s">
        <v>82</v>
      </c>
      <c r="C242" s="99" t="s">
        <v>233</v>
      </c>
      <c r="D242" s="100">
        <f t="shared" si="90"/>
        <v>110</v>
      </c>
      <c r="E242" s="100">
        <v>70</v>
      </c>
      <c r="F242" s="100"/>
      <c r="G242" s="100">
        <v>40</v>
      </c>
      <c r="H242" s="100"/>
      <c r="I242" s="100"/>
      <c r="J242" s="100"/>
      <c r="K242" s="100"/>
      <c r="L242" s="100"/>
      <c r="M242" s="100"/>
      <c r="N242" s="100"/>
      <c r="O242" s="100"/>
      <c r="P242" s="100"/>
      <c r="Q242" s="100"/>
      <c r="R242" s="100"/>
      <c r="S242" s="100"/>
      <c r="T242" s="100"/>
      <c r="U242" s="100"/>
      <c r="V242" s="100"/>
      <c r="W242" s="100"/>
      <c r="X242" s="92"/>
      <c r="Y242" s="92"/>
      <c r="Z242" s="92">
        <v>1</v>
      </c>
      <c r="AA242" s="92"/>
      <c r="AB242" s="92"/>
      <c r="AC242" s="92"/>
      <c r="AD242" s="92"/>
      <c r="AE242" s="92"/>
      <c r="AF242" s="92"/>
      <c r="AG242" s="92"/>
      <c r="AH242" s="92">
        <v>1</v>
      </c>
      <c r="AI242" s="92"/>
      <c r="AJ242" s="92"/>
      <c r="AK242" s="92"/>
    </row>
    <row r="243" spans="2:37" ht="16" customHeight="1">
      <c r="B243" s="98" t="s">
        <v>82</v>
      </c>
      <c r="C243" s="99" t="s">
        <v>234</v>
      </c>
      <c r="D243" s="100">
        <f t="shared" si="90"/>
        <v>45</v>
      </c>
      <c r="E243" s="100"/>
      <c r="F243" s="100"/>
      <c r="G243" s="100"/>
      <c r="H243" s="100"/>
      <c r="I243" s="100"/>
      <c r="J243" s="100"/>
      <c r="K243" s="100"/>
      <c r="L243" s="100"/>
      <c r="M243" s="100"/>
      <c r="N243" s="100"/>
      <c r="O243" s="100"/>
      <c r="P243" s="100"/>
      <c r="Q243" s="100"/>
      <c r="R243" s="100"/>
      <c r="S243" s="100"/>
      <c r="T243" s="100">
        <v>45</v>
      </c>
      <c r="U243" s="100"/>
      <c r="V243" s="100"/>
      <c r="W243" s="100"/>
      <c r="X243" s="92"/>
      <c r="Y243" s="92"/>
      <c r="Z243" s="92"/>
      <c r="AA243" s="92"/>
      <c r="AB243" s="92">
        <v>1</v>
      </c>
      <c r="AC243" s="92"/>
      <c r="AD243" s="92"/>
      <c r="AE243" s="92"/>
      <c r="AF243" s="92"/>
      <c r="AG243" s="92"/>
      <c r="AH243" s="92">
        <v>1</v>
      </c>
      <c r="AI243" s="92"/>
      <c r="AJ243" s="92"/>
      <c r="AK243" s="92"/>
    </row>
    <row r="244" spans="2:37" ht="16" customHeight="1">
      <c r="B244" s="98" t="s">
        <v>82</v>
      </c>
      <c r="C244" s="99" t="s">
        <v>235</v>
      </c>
      <c r="D244" s="100">
        <f t="shared" si="90"/>
        <v>40</v>
      </c>
      <c r="E244" s="100"/>
      <c r="F244" s="100"/>
      <c r="G244" s="100"/>
      <c r="H244" s="100"/>
      <c r="I244" s="100"/>
      <c r="J244" s="100"/>
      <c r="K244" s="100"/>
      <c r="L244" s="100"/>
      <c r="M244" s="100"/>
      <c r="N244" s="100"/>
      <c r="O244" s="100"/>
      <c r="P244" s="100"/>
      <c r="Q244" s="100"/>
      <c r="R244" s="100"/>
      <c r="S244" s="100"/>
      <c r="T244" s="100">
        <v>40</v>
      </c>
      <c r="U244" s="100"/>
      <c r="V244" s="100"/>
      <c r="W244" s="100"/>
      <c r="X244" s="92"/>
      <c r="Y244" s="92"/>
      <c r="Z244" s="92"/>
      <c r="AA244" s="92"/>
      <c r="AB244" s="92">
        <v>1</v>
      </c>
      <c r="AC244" s="92"/>
      <c r="AD244" s="92"/>
      <c r="AE244" s="92"/>
      <c r="AF244" s="92"/>
      <c r="AG244" s="92">
        <v>1</v>
      </c>
      <c r="AH244" s="92"/>
      <c r="AI244" s="92"/>
      <c r="AJ244" s="92"/>
      <c r="AK244" s="92"/>
    </row>
    <row r="245" spans="2:37" ht="16" customHeight="1">
      <c r="B245" s="98" t="s">
        <v>82</v>
      </c>
      <c r="C245" s="99" t="s">
        <v>387</v>
      </c>
      <c r="D245" s="100">
        <f t="shared" ref="D245" si="100">SUM(E245:X245)</f>
        <v>30</v>
      </c>
      <c r="E245" s="100">
        <v>0</v>
      </c>
      <c r="F245" s="100"/>
      <c r="G245" s="100">
        <v>30</v>
      </c>
      <c r="H245" s="100"/>
      <c r="I245" s="100"/>
      <c r="J245" s="100"/>
      <c r="K245" s="100"/>
      <c r="L245" s="100"/>
      <c r="M245" s="100"/>
      <c r="N245" s="100"/>
      <c r="O245" s="100"/>
      <c r="P245" s="100"/>
      <c r="Q245" s="100"/>
      <c r="R245" s="100"/>
      <c r="S245" s="100"/>
      <c r="T245" s="100"/>
      <c r="U245" s="100"/>
      <c r="V245" s="100"/>
      <c r="W245" s="100"/>
      <c r="X245" s="92"/>
      <c r="Y245" s="92"/>
      <c r="Z245" s="92">
        <v>1</v>
      </c>
      <c r="AA245" s="92"/>
      <c r="AB245" s="92"/>
      <c r="AC245" s="92"/>
      <c r="AD245" s="92"/>
      <c r="AE245" s="92"/>
      <c r="AF245" s="92"/>
      <c r="AG245" s="92"/>
      <c r="AH245" s="92">
        <v>1</v>
      </c>
      <c r="AI245" s="92"/>
      <c r="AJ245" s="92"/>
      <c r="AK245" s="92"/>
    </row>
    <row r="246" spans="2:37" ht="16" customHeight="1">
      <c r="C246" s="99" t="s">
        <v>53</v>
      </c>
      <c r="D246" s="100">
        <f t="shared" ref="D246:D252" si="101">SUM(E246:X246)</f>
        <v>225</v>
      </c>
      <c r="E246" s="100">
        <f>SUM(E242:E245)</f>
        <v>70</v>
      </c>
      <c r="F246" s="100">
        <f t="shared" ref="F246:AJ246" si="102">SUM(F242:F245)</f>
        <v>0</v>
      </c>
      <c r="G246" s="100">
        <f t="shared" si="102"/>
        <v>70</v>
      </c>
      <c r="H246" s="100">
        <f t="shared" si="102"/>
        <v>0</v>
      </c>
      <c r="I246" s="100">
        <f t="shared" si="102"/>
        <v>0</v>
      </c>
      <c r="J246" s="100">
        <f t="shared" si="102"/>
        <v>0</v>
      </c>
      <c r="K246" s="100">
        <f t="shared" si="102"/>
        <v>0</v>
      </c>
      <c r="L246" s="100">
        <f t="shared" si="102"/>
        <v>0</v>
      </c>
      <c r="M246" s="100">
        <f t="shared" si="102"/>
        <v>0</v>
      </c>
      <c r="N246" s="100">
        <f t="shared" si="102"/>
        <v>0</v>
      </c>
      <c r="O246" s="100">
        <f t="shared" si="102"/>
        <v>0</v>
      </c>
      <c r="P246" s="100">
        <f t="shared" si="102"/>
        <v>0</v>
      </c>
      <c r="Q246" s="100">
        <f t="shared" si="102"/>
        <v>0</v>
      </c>
      <c r="R246" s="100">
        <f t="shared" si="102"/>
        <v>0</v>
      </c>
      <c r="S246" s="100">
        <f t="shared" si="102"/>
        <v>0</v>
      </c>
      <c r="T246" s="100">
        <f t="shared" si="102"/>
        <v>85</v>
      </c>
      <c r="U246" s="100">
        <f t="shared" si="102"/>
        <v>0</v>
      </c>
      <c r="V246" s="100">
        <f t="shared" si="102"/>
        <v>0</v>
      </c>
      <c r="W246" s="100">
        <f t="shared" si="102"/>
        <v>0</v>
      </c>
      <c r="X246" s="100">
        <f t="shared" si="102"/>
        <v>0</v>
      </c>
      <c r="Y246" s="100"/>
      <c r="Z246" s="100">
        <f t="shared" si="102"/>
        <v>2</v>
      </c>
      <c r="AA246" s="100">
        <f t="shared" si="102"/>
        <v>0</v>
      </c>
      <c r="AB246" s="100">
        <f t="shared" si="102"/>
        <v>2</v>
      </c>
      <c r="AC246" s="100">
        <f t="shared" si="102"/>
        <v>0</v>
      </c>
      <c r="AD246" s="100">
        <f t="shared" si="102"/>
        <v>0</v>
      </c>
      <c r="AE246" s="100">
        <f t="shared" si="102"/>
        <v>0</v>
      </c>
      <c r="AF246" s="100">
        <f t="shared" si="102"/>
        <v>0</v>
      </c>
      <c r="AG246" s="100">
        <f t="shared" si="102"/>
        <v>1</v>
      </c>
      <c r="AH246" s="100">
        <f t="shared" si="102"/>
        <v>3</v>
      </c>
      <c r="AI246" s="100">
        <f t="shared" si="102"/>
        <v>0</v>
      </c>
      <c r="AJ246" s="100">
        <f t="shared" si="102"/>
        <v>0</v>
      </c>
      <c r="AK246" s="92"/>
    </row>
    <row r="247" spans="2:37" ht="16" customHeight="1">
      <c r="B247" s="98" t="s">
        <v>82</v>
      </c>
      <c r="C247" s="86" t="s">
        <v>236</v>
      </c>
      <c r="D247" s="104">
        <f t="shared" si="101"/>
        <v>160</v>
      </c>
      <c r="E247" s="104">
        <v>40</v>
      </c>
      <c r="F247" s="104"/>
      <c r="G247" s="104">
        <v>120</v>
      </c>
      <c r="H247" s="104"/>
      <c r="I247" s="104"/>
      <c r="J247" s="104"/>
      <c r="K247" s="104"/>
      <c r="L247" s="104"/>
      <c r="M247" s="104"/>
      <c r="N247" s="104"/>
      <c r="O247" s="104"/>
      <c r="P247" s="104"/>
      <c r="Q247" s="104"/>
      <c r="R247" s="104"/>
      <c r="S247" s="104"/>
      <c r="T247" s="104"/>
      <c r="U247" s="104"/>
      <c r="V247" s="104"/>
      <c r="W247" s="104"/>
      <c r="X247" s="95"/>
      <c r="Y247" s="92"/>
      <c r="Z247" s="95">
        <v>1</v>
      </c>
      <c r="AA247" s="95"/>
      <c r="AB247" s="95"/>
      <c r="AC247" s="95"/>
      <c r="AD247" s="95"/>
      <c r="AE247" s="95"/>
      <c r="AF247" s="95"/>
      <c r="AG247" s="95"/>
      <c r="AH247" s="95">
        <v>1</v>
      </c>
      <c r="AI247" s="95"/>
      <c r="AJ247" s="95"/>
      <c r="AK247" s="92"/>
    </row>
    <row r="248" spans="2:37" ht="16" customHeight="1">
      <c r="B248" s="98" t="s">
        <v>82</v>
      </c>
      <c r="C248" s="99" t="s">
        <v>237</v>
      </c>
      <c r="D248" s="100">
        <f t="shared" si="101"/>
        <v>40</v>
      </c>
      <c r="E248" s="100">
        <v>0</v>
      </c>
      <c r="F248" s="100"/>
      <c r="G248" s="100">
        <v>40</v>
      </c>
      <c r="H248" s="100"/>
      <c r="I248" s="100">
        <v>0</v>
      </c>
      <c r="J248" s="100"/>
      <c r="K248" s="100"/>
      <c r="L248" s="100"/>
      <c r="M248" s="100"/>
      <c r="N248" s="100"/>
      <c r="O248" s="100"/>
      <c r="P248" s="100"/>
      <c r="Q248" s="100"/>
      <c r="R248" s="100"/>
      <c r="S248" s="100"/>
      <c r="T248" s="100"/>
      <c r="U248" s="100"/>
      <c r="V248" s="100"/>
      <c r="W248" s="100"/>
      <c r="X248" s="92"/>
      <c r="Y248" s="92"/>
      <c r="Z248" s="92">
        <v>1</v>
      </c>
      <c r="AA248" s="92"/>
      <c r="AB248" s="92"/>
      <c r="AC248" s="92"/>
      <c r="AD248" s="92"/>
      <c r="AE248" s="92"/>
      <c r="AF248" s="92"/>
      <c r="AG248" s="92"/>
      <c r="AH248" s="92">
        <v>1</v>
      </c>
      <c r="AI248" s="92"/>
      <c r="AJ248" s="92"/>
      <c r="AK248" s="92"/>
    </row>
    <row r="249" spans="2:37" ht="16" customHeight="1">
      <c r="C249" s="99" t="s">
        <v>315</v>
      </c>
      <c r="D249" s="100">
        <f t="shared" si="101"/>
        <v>40</v>
      </c>
      <c r="E249" s="100"/>
      <c r="F249" s="100"/>
      <c r="G249" s="100"/>
      <c r="H249" s="100"/>
      <c r="I249" s="100"/>
      <c r="J249" s="100"/>
      <c r="K249" s="100"/>
      <c r="L249" s="100"/>
      <c r="M249" s="100"/>
      <c r="N249" s="100"/>
      <c r="O249" s="100"/>
      <c r="P249" s="100"/>
      <c r="Q249" s="100"/>
      <c r="R249" s="100"/>
      <c r="S249" s="100"/>
      <c r="T249" s="100">
        <v>40</v>
      </c>
      <c r="U249" s="100"/>
      <c r="V249" s="100"/>
      <c r="W249" s="100"/>
      <c r="X249" s="92"/>
      <c r="Y249" s="92"/>
      <c r="Z249" s="92"/>
      <c r="AA249" s="92"/>
      <c r="AB249" s="92">
        <v>1</v>
      </c>
      <c r="AC249" s="92"/>
      <c r="AD249" s="92"/>
      <c r="AE249" s="92"/>
      <c r="AF249" s="92"/>
      <c r="AG249" s="92">
        <v>1</v>
      </c>
      <c r="AH249" s="92"/>
      <c r="AI249" s="92"/>
      <c r="AJ249" s="92"/>
      <c r="AK249" s="92"/>
    </row>
    <row r="250" spans="2:37" ht="16" customHeight="1">
      <c r="B250" s="98" t="s">
        <v>82</v>
      </c>
      <c r="C250" s="99" t="s">
        <v>322</v>
      </c>
      <c r="D250" s="100">
        <f t="shared" si="101"/>
        <v>10</v>
      </c>
      <c r="E250" s="100"/>
      <c r="F250" s="100"/>
      <c r="G250" s="100"/>
      <c r="H250" s="100"/>
      <c r="I250" s="100"/>
      <c r="J250" s="100"/>
      <c r="K250" s="100"/>
      <c r="L250" s="100"/>
      <c r="M250" s="100"/>
      <c r="N250" s="100"/>
      <c r="O250" s="100"/>
      <c r="P250" s="100"/>
      <c r="Q250" s="100"/>
      <c r="R250" s="100"/>
      <c r="S250" s="100"/>
      <c r="T250" s="100"/>
      <c r="U250" s="100"/>
      <c r="V250" s="100">
        <v>10</v>
      </c>
      <c r="W250" s="100"/>
      <c r="X250" s="92"/>
      <c r="Y250" s="92"/>
      <c r="Z250" s="92"/>
      <c r="AA250" s="92"/>
      <c r="AB250" s="92"/>
      <c r="AC250" s="92"/>
      <c r="AD250" s="92">
        <v>1</v>
      </c>
      <c r="AE250" s="92"/>
      <c r="AF250" s="92"/>
      <c r="AG250" s="92"/>
      <c r="AH250" s="92">
        <v>1</v>
      </c>
      <c r="AI250" s="92"/>
      <c r="AJ250" s="92"/>
      <c r="AK250" s="92"/>
    </row>
    <row r="251" spans="2:37" ht="16" customHeight="1">
      <c r="B251" s="98" t="s">
        <v>82</v>
      </c>
      <c r="C251" s="99" t="s">
        <v>325</v>
      </c>
      <c r="D251" s="100">
        <f t="shared" si="101"/>
        <v>70</v>
      </c>
      <c r="E251" s="100"/>
      <c r="F251" s="100"/>
      <c r="G251" s="100"/>
      <c r="H251" s="100"/>
      <c r="I251" s="100"/>
      <c r="J251" s="100"/>
      <c r="K251" s="100"/>
      <c r="L251" s="100"/>
      <c r="M251" s="100"/>
      <c r="N251" s="100"/>
      <c r="O251" s="100"/>
      <c r="P251" s="100"/>
      <c r="Q251" s="100"/>
      <c r="R251" s="100"/>
      <c r="S251" s="100"/>
      <c r="T251" s="100">
        <v>70</v>
      </c>
      <c r="U251" s="100"/>
      <c r="V251" s="100"/>
      <c r="W251" s="100"/>
      <c r="X251" s="92"/>
      <c r="Y251" s="92"/>
      <c r="Z251" s="92"/>
      <c r="AA251" s="92"/>
      <c r="AB251" s="92">
        <v>1</v>
      </c>
      <c r="AC251" s="92"/>
      <c r="AD251" s="92"/>
      <c r="AE251" s="92"/>
      <c r="AF251" s="92"/>
      <c r="AG251" s="92"/>
      <c r="AH251" s="92">
        <v>1</v>
      </c>
      <c r="AI251" s="92"/>
      <c r="AJ251" s="92"/>
      <c r="AK251" s="92"/>
    </row>
    <row r="252" spans="2:37" ht="16" customHeight="1">
      <c r="C252" s="99" t="s">
        <v>54</v>
      </c>
      <c r="D252" s="100">
        <f t="shared" si="101"/>
        <v>320</v>
      </c>
      <c r="E252" s="100">
        <f t="shared" ref="E252:S252" si="103">SUM(E247:E248)</f>
        <v>40</v>
      </c>
      <c r="F252" s="100">
        <f t="shared" si="103"/>
        <v>0</v>
      </c>
      <c r="G252" s="100">
        <f t="shared" si="103"/>
        <v>160</v>
      </c>
      <c r="H252" s="100">
        <f t="shared" si="103"/>
        <v>0</v>
      </c>
      <c r="I252" s="100">
        <f t="shared" si="103"/>
        <v>0</v>
      </c>
      <c r="J252" s="100">
        <f t="shared" si="103"/>
        <v>0</v>
      </c>
      <c r="K252" s="100">
        <f t="shared" si="103"/>
        <v>0</v>
      </c>
      <c r="L252" s="100">
        <f t="shared" si="103"/>
        <v>0</v>
      </c>
      <c r="M252" s="100">
        <f t="shared" si="103"/>
        <v>0</v>
      </c>
      <c r="N252" s="100">
        <f t="shared" si="103"/>
        <v>0</v>
      </c>
      <c r="O252" s="100">
        <f t="shared" si="103"/>
        <v>0</v>
      </c>
      <c r="P252" s="100">
        <f t="shared" si="103"/>
        <v>0</v>
      </c>
      <c r="Q252" s="100">
        <f t="shared" si="103"/>
        <v>0</v>
      </c>
      <c r="R252" s="100">
        <f t="shared" si="103"/>
        <v>0</v>
      </c>
      <c r="S252" s="100">
        <f t="shared" si="103"/>
        <v>0</v>
      </c>
      <c r="T252" s="100">
        <f>SUM(T247:T251)</f>
        <v>110</v>
      </c>
      <c r="U252" s="100">
        <f>SUM(U247:U248)</f>
        <v>0</v>
      </c>
      <c r="V252" s="100">
        <f>SUM(V247:V250)</f>
        <v>10</v>
      </c>
      <c r="W252" s="100">
        <f>SUM(W247:W250)</f>
        <v>0</v>
      </c>
      <c r="X252" s="100">
        <f>SUM(X247:X248)</f>
        <v>0</v>
      </c>
      <c r="Y252" s="100"/>
      <c r="Z252" s="100">
        <f t="shared" ref="Z252:AJ252" si="104">SUM(Z247:Z251)</f>
        <v>2</v>
      </c>
      <c r="AA252" s="100">
        <f t="shared" si="104"/>
        <v>0</v>
      </c>
      <c r="AB252" s="100">
        <f t="shared" si="104"/>
        <v>2</v>
      </c>
      <c r="AC252" s="100">
        <f t="shared" si="104"/>
        <v>0</v>
      </c>
      <c r="AD252" s="100">
        <f t="shared" si="104"/>
        <v>1</v>
      </c>
      <c r="AE252" s="100">
        <f t="shared" si="104"/>
        <v>0</v>
      </c>
      <c r="AF252" s="100">
        <f t="shared" si="104"/>
        <v>0</v>
      </c>
      <c r="AG252" s="100">
        <f t="shared" si="104"/>
        <v>1</v>
      </c>
      <c r="AH252" s="100">
        <f t="shared" si="104"/>
        <v>4</v>
      </c>
      <c r="AI252" s="100">
        <f t="shared" si="104"/>
        <v>0</v>
      </c>
      <c r="AJ252" s="100">
        <f t="shared" si="104"/>
        <v>0</v>
      </c>
      <c r="AK252" s="92"/>
    </row>
    <row r="253" spans="2:37" ht="16" customHeight="1">
      <c r="B253" s="98" t="s">
        <v>82</v>
      </c>
      <c r="C253" s="86" t="s">
        <v>238</v>
      </c>
      <c r="D253" s="104">
        <f t="shared" ref="D253:D268" si="105">SUM(E253:X253)</f>
        <v>65</v>
      </c>
      <c r="E253" s="104"/>
      <c r="F253" s="104"/>
      <c r="G253" s="104"/>
      <c r="H253" s="104"/>
      <c r="I253" s="104"/>
      <c r="J253" s="104"/>
      <c r="K253" s="104"/>
      <c r="L253" s="104"/>
      <c r="M253" s="104"/>
      <c r="N253" s="104"/>
      <c r="O253" s="104"/>
      <c r="P253" s="104"/>
      <c r="Q253" s="104"/>
      <c r="R253" s="104"/>
      <c r="S253" s="104"/>
      <c r="T253" s="104">
        <v>65</v>
      </c>
      <c r="U253" s="104"/>
      <c r="V253" s="104"/>
      <c r="W253" s="104"/>
      <c r="X253" s="95"/>
      <c r="Y253" s="92"/>
      <c r="Z253" s="95"/>
      <c r="AA253" s="95"/>
      <c r="AB253" s="95">
        <v>1</v>
      </c>
      <c r="AC253" s="95"/>
      <c r="AD253" s="95"/>
      <c r="AE253" s="95"/>
      <c r="AF253" s="95"/>
      <c r="AG253" s="95"/>
      <c r="AH253" s="95">
        <v>1</v>
      </c>
      <c r="AI253" s="95"/>
      <c r="AJ253" s="95"/>
      <c r="AK253" s="92"/>
    </row>
    <row r="254" spans="2:37" ht="16" customHeight="1">
      <c r="B254" s="98" t="s">
        <v>82</v>
      </c>
      <c r="C254" s="99" t="s">
        <v>239</v>
      </c>
      <c r="D254" s="100">
        <f t="shared" si="105"/>
        <v>40</v>
      </c>
      <c r="E254" s="100"/>
      <c r="F254" s="100"/>
      <c r="G254" s="100"/>
      <c r="H254" s="100"/>
      <c r="I254" s="100"/>
      <c r="J254" s="100"/>
      <c r="K254" s="100"/>
      <c r="L254" s="100"/>
      <c r="M254" s="100"/>
      <c r="N254" s="100"/>
      <c r="O254" s="100"/>
      <c r="P254" s="100"/>
      <c r="Q254" s="100"/>
      <c r="R254" s="100"/>
      <c r="S254" s="100"/>
      <c r="T254" s="100">
        <v>40</v>
      </c>
      <c r="U254" s="100"/>
      <c r="V254" s="100"/>
      <c r="W254" s="100"/>
      <c r="X254" s="92"/>
      <c r="Y254" s="92"/>
      <c r="Z254" s="92"/>
      <c r="AA254" s="92"/>
      <c r="AB254" s="92">
        <v>1</v>
      </c>
      <c r="AC254" s="92"/>
      <c r="AD254" s="92"/>
      <c r="AE254" s="92"/>
      <c r="AF254" s="92"/>
      <c r="AG254" s="92"/>
      <c r="AH254" s="92">
        <v>1</v>
      </c>
      <c r="AI254" s="92"/>
      <c r="AJ254" s="92"/>
      <c r="AK254" s="92"/>
    </row>
    <row r="255" spans="2:37" ht="16" customHeight="1">
      <c r="B255" s="98" t="s">
        <v>82</v>
      </c>
      <c r="C255" s="99" t="s">
        <v>240</v>
      </c>
      <c r="D255" s="100">
        <f t="shared" si="105"/>
        <v>80</v>
      </c>
      <c r="E255" s="100">
        <v>40</v>
      </c>
      <c r="F255" s="100"/>
      <c r="G255" s="100">
        <v>40</v>
      </c>
      <c r="H255" s="100"/>
      <c r="I255" s="100">
        <v>0</v>
      </c>
      <c r="J255" s="100"/>
      <c r="K255" s="100"/>
      <c r="L255" s="100"/>
      <c r="M255" s="100"/>
      <c r="N255" s="100"/>
      <c r="O255" s="100"/>
      <c r="P255" s="100"/>
      <c r="Q255" s="100"/>
      <c r="R255" s="100"/>
      <c r="S255" s="100"/>
      <c r="T255" s="100"/>
      <c r="U255" s="100"/>
      <c r="V255" s="100"/>
      <c r="W255" s="100"/>
      <c r="X255" s="92"/>
      <c r="Y255" s="92"/>
      <c r="Z255" s="92">
        <v>1</v>
      </c>
      <c r="AA255" s="92"/>
      <c r="AB255" s="92"/>
      <c r="AC255" s="92"/>
      <c r="AD255" s="92"/>
      <c r="AE255" s="92"/>
      <c r="AF255" s="92"/>
      <c r="AG255" s="92"/>
      <c r="AH255" s="92">
        <v>1</v>
      </c>
      <c r="AI255" s="92"/>
      <c r="AJ255" s="92"/>
      <c r="AK255" s="92"/>
    </row>
    <row r="256" spans="2:37" ht="16" customHeight="1">
      <c r="B256" s="98"/>
      <c r="C256" s="99" t="s">
        <v>241</v>
      </c>
      <c r="D256" s="100">
        <f t="shared" ref="D256" si="106">SUM(E256:X256)</f>
        <v>38</v>
      </c>
      <c r="E256" s="100"/>
      <c r="F256" s="100"/>
      <c r="G256" s="100"/>
      <c r="H256" s="100"/>
      <c r="I256" s="100"/>
      <c r="J256" s="100"/>
      <c r="K256" s="100"/>
      <c r="L256" s="100"/>
      <c r="M256" s="100"/>
      <c r="N256" s="100"/>
      <c r="O256" s="100"/>
      <c r="P256" s="100"/>
      <c r="Q256" s="100"/>
      <c r="R256" s="100"/>
      <c r="S256" s="100"/>
      <c r="T256" s="100">
        <v>38</v>
      </c>
      <c r="U256" s="100"/>
      <c r="V256" s="100"/>
      <c r="W256" s="100"/>
      <c r="X256" s="92"/>
      <c r="Y256" s="92"/>
      <c r="Z256" s="92"/>
      <c r="AA256" s="92"/>
      <c r="AB256" s="92">
        <v>1</v>
      </c>
      <c r="AC256" s="92"/>
      <c r="AD256" s="92"/>
      <c r="AE256" s="92"/>
      <c r="AF256" s="92"/>
      <c r="AG256" s="92"/>
      <c r="AH256" s="92">
        <v>1</v>
      </c>
      <c r="AI256" s="92"/>
      <c r="AJ256" s="92"/>
      <c r="AK256" s="92"/>
    </row>
    <row r="257" spans="2:37" ht="16" customHeight="1">
      <c r="B257" s="98" t="s">
        <v>390</v>
      </c>
      <c r="C257" s="99" t="s">
        <v>241</v>
      </c>
      <c r="D257" s="100">
        <f t="shared" si="105"/>
        <v>40</v>
      </c>
      <c r="E257" s="100"/>
      <c r="F257" s="100"/>
      <c r="G257" s="100"/>
      <c r="H257" s="100"/>
      <c r="I257" s="100"/>
      <c r="J257" s="100"/>
      <c r="K257" s="100"/>
      <c r="L257" s="100"/>
      <c r="M257" s="100"/>
      <c r="N257" s="100"/>
      <c r="O257" s="100"/>
      <c r="P257" s="100"/>
      <c r="Q257" s="100"/>
      <c r="R257" s="100"/>
      <c r="S257" s="100"/>
      <c r="T257" s="100">
        <v>40</v>
      </c>
      <c r="U257" s="100"/>
      <c r="V257" s="100"/>
      <c r="W257" s="100"/>
      <c r="X257" s="92"/>
      <c r="Y257" s="92"/>
      <c r="Z257" s="92"/>
      <c r="AA257" s="92"/>
      <c r="AB257" s="92">
        <v>1</v>
      </c>
      <c r="AC257" s="92"/>
      <c r="AD257" s="92"/>
      <c r="AE257" s="92"/>
      <c r="AF257" s="92"/>
      <c r="AG257" s="92"/>
      <c r="AH257" s="92">
        <v>1</v>
      </c>
      <c r="AI257" s="92"/>
      <c r="AJ257" s="92"/>
      <c r="AK257" s="92"/>
    </row>
    <row r="258" spans="2:37" ht="16" customHeight="1">
      <c r="C258" s="99" t="s">
        <v>55</v>
      </c>
      <c r="D258" s="100">
        <f t="shared" si="105"/>
        <v>263</v>
      </c>
      <c r="E258" s="100">
        <f t="shared" ref="E258:AJ258" si="107">SUM(E253:E257)</f>
        <v>40</v>
      </c>
      <c r="F258" s="100">
        <f t="shared" si="107"/>
        <v>0</v>
      </c>
      <c r="G258" s="100">
        <f t="shared" si="107"/>
        <v>40</v>
      </c>
      <c r="H258" s="100">
        <f t="shared" si="107"/>
        <v>0</v>
      </c>
      <c r="I258" s="100">
        <f t="shared" si="107"/>
        <v>0</v>
      </c>
      <c r="J258" s="100">
        <f t="shared" si="107"/>
        <v>0</v>
      </c>
      <c r="K258" s="100">
        <f t="shared" si="107"/>
        <v>0</v>
      </c>
      <c r="L258" s="100">
        <f t="shared" si="107"/>
        <v>0</v>
      </c>
      <c r="M258" s="100">
        <f t="shared" si="107"/>
        <v>0</v>
      </c>
      <c r="N258" s="100">
        <f t="shared" si="107"/>
        <v>0</v>
      </c>
      <c r="O258" s="100">
        <f t="shared" si="107"/>
        <v>0</v>
      </c>
      <c r="P258" s="100">
        <f t="shared" si="107"/>
        <v>0</v>
      </c>
      <c r="Q258" s="100">
        <f t="shared" si="107"/>
        <v>0</v>
      </c>
      <c r="R258" s="100">
        <f t="shared" si="107"/>
        <v>0</v>
      </c>
      <c r="S258" s="100">
        <f t="shared" si="107"/>
        <v>0</v>
      </c>
      <c r="T258" s="100">
        <f>SUM(T253:T257)</f>
        <v>183</v>
      </c>
      <c r="U258" s="100">
        <f t="shared" si="107"/>
        <v>0</v>
      </c>
      <c r="V258" s="100">
        <f t="shared" si="107"/>
        <v>0</v>
      </c>
      <c r="W258" s="100">
        <f>SUM(W253:W257)</f>
        <v>0</v>
      </c>
      <c r="X258" s="100">
        <f t="shared" si="107"/>
        <v>0</v>
      </c>
      <c r="Y258" s="100">
        <f t="shared" si="107"/>
        <v>0</v>
      </c>
      <c r="Z258" s="100">
        <f t="shared" si="107"/>
        <v>1</v>
      </c>
      <c r="AA258" s="100">
        <f t="shared" si="107"/>
        <v>0</v>
      </c>
      <c r="AB258" s="100">
        <f>SUM(AB253:AB257)</f>
        <v>4</v>
      </c>
      <c r="AC258" s="100">
        <f t="shared" si="107"/>
        <v>0</v>
      </c>
      <c r="AD258" s="100">
        <f t="shared" si="107"/>
        <v>0</v>
      </c>
      <c r="AE258" s="100">
        <f>SUM(AE253:AE257)</f>
        <v>0</v>
      </c>
      <c r="AF258" s="100">
        <f t="shared" si="107"/>
        <v>0</v>
      </c>
      <c r="AG258" s="100">
        <f t="shared" si="107"/>
        <v>0</v>
      </c>
      <c r="AH258" s="100">
        <f t="shared" si="107"/>
        <v>5</v>
      </c>
      <c r="AI258" s="100">
        <f t="shared" si="107"/>
        <v>0</v>
      </c>
      <c r="AJ258" s="100">
        <f t="shared" si="107"/>
        <v>0</v>
      </c>
      <c r="AK258" s="92"/>
    </row>
    <row r="259" spans="2:37" ht="16" customHeight="1">
      <c r="B259" s="98" t="s">
        <v>82</v>
      </c>
      <c r="C259" s="86" t="s">
        <v>242</v>
      </c>
      <c r="D259" s="104">
        <f t="shared" si="105"/>
        <v>70</v>
      </c>
      <c r="E259" s="104"/>
      <c r="F259" s="104"/>
      <c r="G259" s="104"/>
      <c r="H259" s="104"/>
      <c r="I259" s="104"/>
      <c r="J259" s="104"/>
      <c r="K259" s="104"/>
      <c r="L259" s="104"/>
      <c r="M259" s="104"/>
      <c r="N259" s="104"/>
      <c r="O259" s="104"/>
      <c r="P259" s="104"/>
      <c r="Q259" s="104"/>
      <c r="R259" s="104"/>
      <c r="S259" s="104"/>
      <c r="T259" s="104">
        <v>70</v>
      </c>
      <c r="U259" s="104"/>
      <c r="V259" s="104"/>
      <c r="W259" s="104"/>
      <c r="X259" s="95"/>
      <c r="Y259" s="92"/>
      <c r="Z259" s="95"/>
      <c r="AA259" s="95"/>
      <c r="AB259" s="95">
        <v>1</v>
      </c>
      <c r="AC259" s="95"/>
      <c r="AD259" s="95"/>
      <c r="AE259" s="95"/>
      <c r="AF259" s="95"/>
      <c r="AG259" s="95">
        <v>1</v>
      </c>
      <c r="AH259" s="95"/>
      <c r="AI259" s="95"/>
      <c r="AJ259" s="95"/>
      <c r="AK259" s="92"/>
    </row>
    <row r="260" spans="2:37" ht="16" customHeight="1">
      <c r="B260" s="98"/>
      <c r="C260" s="99" t="s">
        <v>243</v>
      </c>
      <c r="D260" s="100">
        <f t="shared" ref="D260" si="108">SUM(E260:X260)</f>
        <v>0</v>
      </c>
      <c r="E260" s="100">
        <v>0</v>
      </c>
      <c r="F260" s="100"/>
      <c r="G260" s="100">
        <v>0</v>
      </c>
      <c r="H260" s="100"/>
      <c r="I260" s="100"/>
      <c r="J260" s="100"/>
      <c r="K260" s="100"/>
      <c r="L260" s="100"/>
      <c r="M260" s="100"/>
      <c r="N260" s="100"/>
      <c r="O260" s="100"/>
      <c r="P260" s="100"/>
      <c r="Q260" s="100"/>
      <c r="R260" s="100"/>
      <c r="S260" s="100"/>
      <c r="T260" s="100"/>
      <c r="U260" s="100"/>
      <c r="V260" s="100"/>
      <c r="W260" s="100"/>
      <c r="X260" s="92"/>
      <c r="Y260" s="92"/>
      <c r="Z260" s="92">
        <v>1</v>
      </c>
      <c r="AA260" s="92"/>
      <c r="AB260" s="92"/>
      <c r="AC260" s="92"/>
      <c r="AD260" s="92"/>
      <c r="AE260" s="92"/>
      <c r="AF260" s="92"/>
      <c r="AG260" s="92"/>
      <c r="AH260" s="92">
        <v>1</v>
      </c>
      <c r="AI260" s="92"/>
      <c r="AJ260" s="92"/>
      <c r="AK260" s="92"/>
    </row>
    <row r="261" spans="2:37" ht="16" customHeight="1">
      <c r="B261" s="98" t="s">
        <v>82</v>
      </c>
      <c r="C261" s="99" t="s">
        <v>392</v>
      </c>
      <c r="D261" s="100">
        <f t="shared" si="105"/>
        <v>30</v>
      </c>
      <c r="E261" s="100"/>
      <c r="F261" s="100"/>
      <c r="G261" s="100">
        <v>30</v>
      </c>
      <c r="H261" s="100"/>
      <c r="I261" s="100"/>
      <c r="J261" s="100"/>
      <c r="K261" s="100"/>
      <c r="L261" s="100"/>
      <c r="M261" s="100"/>
      <c r="N261" s="100"/>
      <c r="O261" s="100"/>
      <c r="P261" s="100"/>
      <c r="Q261" s="100"/>
      <c r="R261" s="100"/>
      <c r="S261" s="100"/>
      <c r="T261" s="100"/>
      <c r="U261" s="100"/>
      <c r="V261" s="100"/>
      <c r="W261" s="100"/>
      <c r="X261" s="92"/>
      <c r="Y261" s="92"/>
      <c r="Z261" s="92">
        <v>1</v>
      </c>
      <c r="AA261" s="92"/>
      <c r="AB261" s="92"/>
      <c r="AC261" s="92"/>
      <c r="AD261" s="92"/>
      <c r="AE261" s="92"/>
      <c r="AF261" s="92"/>
      <c r="AG261" s="92"/>
      <c r="AH261" s="92">
        <v>1</v>
      </c>
      <c r="AI261" s="92"/>
      <c r="AJ261" s="92"/>
      <c r="AK261" s="92"/>
    </row>
    <row r="262" spans="2:37" ht="16" customHeight="1">
      <c r="C262" s="99" t="s">
        <v>56</v>
      </c>
      <c r="D262" s="100">
        <f t="shared" si="105"/>
        <v>100</v>
      </c>
      <c r="E262" s="100">
        <f t="shared" ref="E262:X262" si="109">SUM(E259:E261)</f>
        <v>0</v>
      </c>
      <c r="F262" s="100">
        <f t="shared" si="109"/>
        <v>0</v>
      </c>
      <c r="G262" s="100">
        <f t="shared" si="109"/>
        <v>30</v>
      </c>
      <c r="H262" s="100">
        <f t="shared" si="109"/>
        <v>0</v>
      </c>
      <c r="I262" s="100">
        <f t="shared" si="109"/>
        <v>0</v>
      </c>
      <c r="J262" s="100">
        <f t="shared" si="109"/>
        <v>0</v>
      </c>
      <c r="K262" s="100">
        <f t="shared" si="109"/>
        <v>0</v>
      </c>
      <c r="L262" s="100">
        <f t="shared" si="109"/>
        <v>0</v>
      </c>
      <c r="M262" s="100">
        <f t="shared" si="109"/>
        <v>0</v>
      </c>
      <c r="N262" s="100">
        <f t="shared" si="109"/>
        <v>0</v>
      </c>
      <c r="O262" s="100">
        <f t="shared" si="109"/>
        <v>0</v>
      </c>
      <c r="P262" s="100">
        <f t="shared" si="109"/>
        <v>0</v>
      </c>
      <c r="Q262" s="100">
        <f t="shared" si="109"/>
        <v>0</v>
      </c>
      <c r="R262" s="100">
        <f t="shared" si="109"/>
        <v>0</v>
      </c>
      <c r="S262" s="100">
        <f t="shared" si="109"/>
        <v>0</v>
      </c>
      <c r="T262" s="100">
        <f>SUM(T259:T261)</f>
        <v>70</v>
      </c>
      <c r="U262" s="100">
        <f t="shared" si="109"/>
        <v>0</v>
      </c>
      <c r="V262" s="100">
        <f t="shared" si="109"/>
        <v>0</v>
      </c>
      <c r="W262" s="100">
        <f>SUM(W259:W261)</f>
        <v>0</v>
      </c>
      <c r="X262" s="100">
        <f t="shared" si="109"/>
        <v>0</v>
      </c>
      <c r="Y262" s="100"/>
      <c r="Z262" s="100">
        <f t="shared" ref="Z262:AJ262" si="110">SUM(Z259:Z261)</f>
        <v>2</v>
      </c>
      <c r="AA262" s="100">
        <f t="shared" si="110"/>
        <v>0</v>
      </c>
      <c r="AB262" s="100">
        <f>SUM(AB259:AB261)</f>
        <v>1</v>
      </c>
      <c r="AC262" s="100">
        <f t="shared" si="110"/>
        <v>0</v>
      </c>
      <c r="AD262" s="100">
        <f t="shared" si="110"/>
        <v>0</v>
      </c>
      <c r="AE262" s="100">
        <f>SUM(AE259:AE261)</f>
        <v>0</v>
      </c>
      <c r="AF262" s="100">
        <f t="shared" si="110"/>
        <v>0</v>
      </c>
      <c r="AG262" s="100">
        <f t="shared" si="110"/>
        <v>1</v>
      </c>
      <c r="AH262" s="100">
        <f t="shared" si="110"/>
        <v>2</v>
      </c>
      <c r="AI262" s="100">
        <f t="shared" si="110"/>
        <v>0</v>
      </c>
      <c r="AJ262" s="100">
        <f t="shared" si="110"/>
        <v>0</v>
      </c>
      <c r="AK262" s="92"/>
    </row>
    <row r="263" spans="2:37" ht="16" customHeight="1">
      <c r="B263" s="98" t="s">
        <v>377</v>
      </c>
      <c r="C263" s="86" t="s">
        <v>244</v>
      </c>
      <c r="D263" s="104">
        <f t="shared" si="105"/>
        <v>72</v>
      </c>
      <c r="E263" s="104"/>
      <c r="F263" s="104"/>
      <c r="G263" s="104"/>
      <c r="H263" s="104"/>
      <c r="I263" s="104"/>
      <c r="J263" s="104"/>
      <c r="K263" s="104"/>
      <c r="L263" s="104"/>
      <c r="M263" s="104"/>
      <c r="N263" s="104"/>
      <c r="O263" s="104"/>
      <c r="P263" s="104"/>
      <c r="Q263" s="104"/>
      <c r="R263" s="104"/>
      <c r="S263" s="104"/>
      <c r="T263" s="104">
        <v>72</v>
      </c>
      <c r="U263" s="104"/>
      <c r="V263" s="104"/>
      <c r="W263" s="104"/>
      <c r="X263" s="95"/>
      <c r="Y263" s="92"/>
      <c r="Z263" s="95"/>
      <c r="AA263" s="95"/>
      <c r="AB263" s="95">
        <v>1</v>
      </c>
      <c r="AC263" s="95"/>
      <c r="AD263" s="95"/>
      <c r="AE263" s="95"/>
      <c r="AF263" s="95"/>
      <c r="AG263" s="95"/>
      <c r="AH263" s="95">
        <v>1</v>
      </c>
      <c r="AI263" s="95"/>
      <c r="AJ263" s="95"/>
      <c r="AK263" s="92"/>
    </row>
    <row r="264" spans="2:37" ht="16" customHeight="1">
      <c r="B264" s="98" t="s">
        <v>82</v>
      </c>
      <c r="C264" s="99" t="s">
        <v>245</v>
      </c>
      <c r="D264" s="100">
        <f t="shared" si="105"/>
        <v>80</v>
      </c>
      <c r="E264" s="100"/>
      <c r="F264" s="100"/>
      <c r="G264" s="112">
        <v>40</v>
      </c>
      <c r="H264" s="100"/>
      <c r="I264" s="112">
        <v>20</v>
      </c>
      <c r="J264" s="133">
        <v>20</v>
      </c>
      <c r="K264" s="100"/>
      <c r="L264" s="100"/>
      <c r="M264" s="100"/>
      <c r="N264" s="100"/>
      <c r="O264" s="100"/>
      <c r="P264" s="100"/>
      <c r="Q264" s="100"/>
      <c r="R264" s="100"/>
      <c r="S264" s="100"/>
      <c r="T264" s="100"/>
      <c r="U264" s="100"/>
      <c r="V264" s="100"/>
      <c r="W264" s="100"/>
      <c r="X264" s="92"/>
      <c r="Y264" s="92"/>
      <c r="Z264" s="92">
        <v>1</v>
      </c>
      <c r="AA264" s="92"/>
      <c r="AB264" s="92"/>
      <c r="AC264" s="92"/>
      <c r="AD264" s="92"/>
      <c r="AE264" s="92"/>
      <c r="AF264" s="92"/>
      <c r="AG264" s="92"/>
      <c r="AH264" s="92">
        <v>1</v>
      </c>
      <c r="AI264" s="92"/>
      <c r="AJ264" s="92"/>
      <c r="AK264" s="92"/>
    </row>
    <row r="265" spans="2:37" ht="16" customHeight="1">
      <c r="B265" s="98" t="s">
        <v>82</v>
      </c>
      <c r="C265" s="99" t="s">
        <v>246</v>
      </c>
      <c r="D265" s="100">
        <f t="shared" si="105"/>
        <v>40</v>
      </c>
      <c r="E265" s="100"/>
      <c r="F265" s="100"/>
      <c r="G265" s="100"/>
      <c r="H265" s="100"/>
      <c r="I265" s="100"/>
      <c r="J265" s="100"/>
      <c r="K265" s="100"/>
      <c r="L265" s="100"/>
      <c r="M265" s="100"/>
      <c r="N265" s="100"/>
      <c r="O265" s="100"/>
      <c r="P265" s="100"/>
      <c r="Q265" s="100"/>
      <c r="R265" s="100"/>
      <c r="S265" s="100"/>
      <c r="T265" s="100">
        <v>40</v>
      </c>
      <c r="U265" s="100"/>
      <c r="V265" s="100"/>
      <c r="W265" s="100"/>
      <c r="X265" s="92"/>
      <c r="Y265" s="92"/>
      <c r="Z265" s="92"/>
      <c r="AA265" s="92"/>
      <c r="AB265" s="92">
        <v>1</v>
      </c>
      <c r="AC265" s="92"/>
      <c r="AD265" s="92"/>
      <c r="AE265" s="92"/>
      <c r="AF265" s="92"/>
      <c r="AG265" s="92">
        <v>1</v>
      </c>
      <c r="AH265" s="92"/>
      <c r="AI265" s="92"/>
      <c r="AJ265" s="92"/>
      <c r="AK265" s="92"/>
    </row>
    <row r="266" spans="2:37" ht="16" customHeight="1">
      <c r="C266" s="99" t="s">
        <v>57</v>
      </c>
      <c r="D266" s="100">
        <f t="shared" si="105"/>
        <v>192</v>
      </c>
      <c r="E266" s="100">
        <f t="shared" ref="E266:X266" si="111">SUM(E263:E265)</f>
        <v>0</v>
      </c>
      <c r="F266" s="100">
        <f t="shared" si="111"/>
        <v>0</v>
      </c>
      <c r="G266" s="100">
        <f t="shared" si="111"/>
        <v>40</v>
      </c>
      <c r="H266" s="100">
        <f t="shared" si="111"/>
        <v>0</v>
      </c>
      <c r="I266" s="100">
        <f t="shared" si="111"/>
        <v>20</v>
      </c>
      <c r="J266" s="100">
        <f t="shared" si="111"/>
        <v>20</v>
      </c>
      <c r="K266" s="100">
        <f t="shared" si="111"/>
        <v>0</v>
      </c>
      <c r="L266" s="100">
        <f t="shared" si="111"/>
        <v>0</v>
      </c>
      <c r="M266" s="100">
        <f t="shared" si="111"/>
        <v>0</v>
      </c>
      <c r="N266" s="100">
        <f t="shared" si="111"/>
        <v>0</v>
      </c>
      <c r="O266" s="100">
        <f t="shared" si="111"/>
        <v>0</v>
      </c>
      <c r="P266" s="100">
        <f t="shared" si="111"/>
        <v>0</v>
      </c>
      <c r="Q266" s="100">
        <f t="shared" si="111"/>
        <v>0</v>
      </c>
      <c r="R266" s="100">
        <f t="shared" si="111"/>
        <v>0</v>
      </c>
      <c r="S266" s="100">
        <f t="shared" si="111"/>
        <v>0</v>
      </c>
      <c r="T266" s="100">
        <f>SUM(T263:T265)</f>
        <v>112</v>
      </c>
      <c r="U266" s="100">
        <f t="shared" si="111"/>
        <v>0</v>
      </c>
      <c r="V266" s="100">
        <f t="shared" si="111"/>
        <v>0</v>
      </c>
      <c r="W266" s="100">
        <f>SUM(W263:W265)</f>
        <v>0</v>
      </c>
      <c r="X266" s="100">
        <f t="shared" si="111"/>
        <v>0</v>
      </c>
      <c r="Y266" s="100"/>
      <c r="Z266" s="100">
        <f t="shared" ref="Z266:AJ266" si="112">SUM(Z263:Z265)</f>
        <v>1</v>
      </c>
      <c r="AA266" s="100">
        <f t="shared" si="112"/>
        <v>0</v>
      </c>
      <c r="AB266" s="100">
        <f>SUM(AB263:AB265)</f>
        <v>2</v>
      </c>
      <c r="AC266" s="100">
        <f t="shared" si="112"/>
        <v>0</v>
      </c>
      <c r="AD266" s="100">
        <f t="shared" si="112"/>
        <v>0</v>
      </c>
      <c r="AE266" s="100">
        <f>SUM(AE263:AE265)</f>
        <v>0</v>
      </c>
      <c r="AF266" s="100">
        <f t="shared" si="112"/>
        <v>0</v>
      </c>
      <c r="AG266" s="100">
        <f t="shared" si="112"/>
        <v>1</v>
      </c>
      <c r="AH266" s="100">
        <f t="shared" si="112"/>
        <v>2</v>
      </c>
      <c r="AI266" s="100">
        <f t="shared" si="112"/>
        <v>0</v>
      </c>
      <c r="AJ266" s="100">
        <f t="shared" si="112"/>
        <v>0</v>
      </c>
      <c r="AK266" s="92"/>
    </row>
    <row r="267" spans="2:37" ht="16" customHeight="1">
      <c r="B267" s="98" t="s">
        <v>82</v>
      </c>
      <c r="C267" s="86" t="s">
        <v>247</v>
      </c>
      <c r="D267" s="104">
        <f t="shared" si="105"/>
        <v>120</v>
      </c>
      <c r="E267" s="104">
        <v>40</v>
      </c>
      <c r="F267" s="104"/>
      <c r="G267" s="104">
        <v>60</v>
      </c>
      <c r="H267" s="104"/>
      <c r="I267" s="104"/>
      <c r="J267" s="104">
        <v>20</v>
      </c>
      <c r="K267" s="104"/>
      <c r="L267" s="104"/>
      <c r="M267" s="104"/>
      <c r="N267" s="104"/>
      <c r="O267" s="104"/>
      <c r="P267" s="104"/>
      <c r="Q267" s="104"/>
      <c r="R267" s="104"/>
      <c r="S267" s="104"/>
      <c r="T267" s="104"/>
      <c r="U267" s="104"/>
      <c r="V267" s="104"/>
      <c r="W267" s="104"/>
      <c r="X267" s="95"/>
      <c r="Y267" s="92"/>
      <c r="Z267" s="95">
        <v>1</v>
      </c>
      <c r="AA267" s="95"/>
      <c r="AB267" s="95"/>
      <c r="AC267" s="95"/>
      <c r="AD267" s="95"/>
      <c r="AE267" s="95"/>
      <c r="AF267" s="95"/>
      <c r="AG267" s="95"/>
      <c r="AH267" s="95">
        <v>1</v>
      </c>
      <c r="AI267" s="95"/>
      <c r="AJ267" s="95"/>
      <c r="AK267" s="92"/>
    </row>
    <row r="268" spans="2:37" ht="16" customHeight="1">
      <c r="B268" s="98" t="s">
        <v>82</v>
      </c>
      <c r="C268" s="99" t="s">
        <v>248</v>
      </c>
      <c r="D268" s="100">
        <f t="shared" si="105"/>
        <v>40</v>
      </c>
      <c r="E268" s="100"/>
      <c r="F268" s="100"/>
      <c r="G268" s="100"/>
      <c r="H268" s="100"/>
      <c r="I268" s="100"/>
      <c r="J268" s="100"/>
      <c r="K268" s="100"/>
      <c r="L268" s="100"/>
      <c r="M268" s="100"/>
      <c r="N268" s="100"/>
      <c r="O268" s="100"/>
      <c r="P268" s="100"/>
      <c r="Q268" s="100"/>
      <c r="R268" s="100"/>
      <c r="S268" s="100"/>
      <c r="T268" s="100">
        <v>40</v>
      </c>
      <c r="U268" s="100"/>
      <c r="V268" s="100"/>
      <c r="W268" s="100"/>
      <c r="X268" s="92"/>
      <c r="Y268" s="92"/>
      <c r="Z268" s="92"/>
      <c r="AA268" s="92"/>
      <c r="AB268" s="92">
        <v>1</v>
      </c>
      <c r="AC268" s="92"/>
      <c r="AD268" s="92"/>
      <c r="AE268" s="92"/>
      <c r="AF268" s="92"/>
      <c r="AG268" s="92"/>
      <c r="AH268" s="92">
        <v>1</v>
      </c>
      <c r="AI268" s="92"/>
      <c r="AJ268" s="92"/>
      <c r="AK268" s="92"/>
    </row>
    <row r="269" spans="2:37" ht="16" customHeight="1">
      <c r="B269" s="98" t="s">
        <v>82</v>
      </c>
      <c r="C269" s="99" t="s">
        <v>249</v>
      </c>
      <c r="D269" s="100">
        <f>SUM(E269:X269)</f>
        <v>80</v>
      </c>
      <c r="E269" s="100"/>
      <c r="F269" s="100"/>
      <c r="G269" s="100"/>
      <c r="H269" s="100"/>
      <c r="I269" s="100"/>
      <c r="J269" s="100"/>
      <c r="K269" s="100"/>
      <c r="L269" s="100"/>
      <c r="M269" s="100"/>
      <c r="N269" s="100"/>
      <c r="O269" s="100"/>
      <c r="P269" s="100"/>
      <c r="Q269" s="100"/>
      <c r="R269" s="100"/>
      <c r="S269" s="100"/>
      <c r="T269" s="100">
        <v>80</v>
      </c>
      <c r="U269" s="100"/>
      <c r="V269" s="100"/>
      <c r="W269" s="100"/>
      <c r="X269" s="92"/>
      <c r="Y269" s="92"/>
      <c r="Z269" s="92"/>
      <c r="AA269" s="92"/>
      <c r="AB269" s="92">
        <v>1</v>
      </c>
      <c r="AC269" s="92"/>
      <c r="AD269" s="92"/>
      <c r="AE269" s="92"/>
      <c r="AF269" s="92"/>
      <c r="AG269" s="92"/>
      <c r="AH269" s="92">
        <v>1</v>
      </c>
      <c r="AI269" s="92"/>
      <c r="AJ269" s="92"/>
      <c r="AK269" s="92"/>
    </row>
    <row r="270" spans="2:37" ht="16" customHeight="1">
      <c r="B270" s="98" t="s">
        <v>82</v>
      </c>
      <c r="C270" s="99" t="s">
        <v>329</v>
      </c>
      <c r="D270" s="100">
        <f>SUM(E270:X270)</f>
        <v>20</v>
      </c>
      <c r="E270" s="100"/>
      <c r="F270" s="100"/>
      <c r="G270" s="100"/>
      <c r="H270" s="100"/>
      <c r="I270" s="100"/>
      <c r="J270" s="100"/>
      <c r="K270" s="100"/>
      <c r="L270" s="100"/>
      <c r="M270" s="100"/>
      <c r="N270" s="100"/>
      <c r="O270" s="100"/>
      <c r="P270" s="100"/>
      <c r="Q270" s="100"/>
      <c r="R270" s="100"/>
      <c r="S270" s="100"/>
      <c r="T270" s="100"/>
      <c r="U270" s="100">
        <v>0</v>
      </c>
      <c r="V270" s="100">
        <v>20</v>
      </c>
      <c r="W270" s="100"/>
      <c r="X270" s="92"/>
      <c r="Y270" s="92"/>
      <c r="Z270" s="92"/>
      <c r="AA270" s="92"/>
      <c r="AB270" s="92"/>
      <c r="AC270" s="92">
        <v>0</v>
      </c>
      <c r="AD270" s="92">
        <v>1</v>
      </c>
      <c r="AE270" s="92"/>
      <c r="AF270" s="92"/>
      <c r="AG270" s="92"/>
      <c r="AH270" s="92">
        <v>1</v>
      </c>
      <c r="AI270" s="92"/>
      <c r="AJ270" s="92"/>
      <c r="AK270" s="92"/>
    </row>
    <row r="271" spans="2:37" ht="16" customHeight="1">
      <c r="B271" s="98"/>
      <c r="C271" s="99" t="s">
        <v>350</v>
      </c>
      <c r="D271" s="100">
        <f>SUM(E271:X271)</f>
        <v>72</v>
      </c>
      <c r="E271" s="100">
        <v>36</v>
      </c>
      <c r="F271" s="100"/>
      <c r="G271" s="100"/>
      <c r="H271" s="100"/>
      <c r="I271" s="100"/>
      <c r="J271" s="100"/>
      <c r="K271" s="100"/>
      <c r="L271" s="100">
        <v>36</v>
      </c>
      <c r="M271" s="100"/>
      <c r="N271" s="100"/>
      <c r="O271" s="100"/>
      <c r="P271" s="100"/>
      <c r="Q271" s="100"/>
      <c r="R271" s="100"/>
      <c r="S271" s="100"/>
      <c r="T271" s="100"/>
      <c r="U271" s="100"/>
      <c r="V271" s="100"/>
      <c r="W271" s="100"/>
      <c r="X271" s="92"/>
      <c r="Y271" s="92"/>
      <c r="Z271" s="92">
        <v>1</v>
      </c>
      <c r="AA271" s="92"/>
      <c r="AB271" s="92"/>
      <c r="AC271" s="92"/>
      <c r="AD271" s="92"/>
      <c r="AE271" s="92"/>
      <c r="AF271" s="92"/>
      <c r="AG271" s="92"/>
      <c r="AH271" s="92">
        <v>1</v>
      </c>
      <c r="AI271" s="92"/>
      <c r="AJ271" s="92"/>
      <c r="AK271" s="92"/>
    </row>
    <row r="272" spans="2:37" ht="16" customHeight="1">
      <c r="C272" s="99" t="s">
        <v>58</v>
      </c>
      <c r="D272" s="100">
        <f>SUM(E272:X272)</f>
        <v>332</v>
      </c>
      <c r="E272" s="100">
        <f>SUM(E267:E271)</f>
        <v>76</v>
      </c>
      <c r="F272" s="100">
        <f t="shared" ref="F272:X272" si="113">SUM(F267:F271)</f>
        <v>0</v>
      </c>
      <c r="G272" s="100">
        <f t="shared" si="113"/>
        <v>60</v>
      </c>
      <c r="H272" s="100">
        <f t="shared" si="113"/>
        <v>0</v>
      </c>
      <c r="I272" s="100">
        <f t="shared" si="113"/>
        <v>0</v>
      </c>
      <c r="J272" s="100">
        <f t="shared" si="113"/>
        <v>20</v>
      </c>
      <c r="K272" s="100">
        <f t="shared" si="113"/>
        <v>0</v>
      </c>
      <c r="L272" s="100">
        <f t="shared" si="113"/>
        <v>36</v>
      </c>
      <c r="M272" s="100">
        <f t="shared" si="113"/>
        <v>0</v>
      </c>
      <c r="N272" s="100">
        <f t="shared" si="113"/>
        <v>0</v>
      </c>
      <c r="O272" s="100">
        <f t="shared" si="113"/>
        <v>0</v>
      </c>
      <c r="P272" s="100">
        <f t="shared" si="113"/>
        <v>0</v>
      </c>
      <c r="Q272" s="100">
        <f t="shared" si="113"/>
        <v>0</v>
      </c>
      <c r="R272" s="100">
        <f t="shared" si="113"/>
        <v>0</v>
      </c>
      <c r="S272" s="100">
        <f t="shared" si="113"/>
        <v>0</v>
      </c>
      <c r="T272" s="100">
        <f t="shared" si="113"/>
        <v>120</v>
      </c>
      <c r="U272" s="100">
        <f t="shared" si="113"/>
        <v>0</v>
      </c>
      <c r="V272" s="100">
        <f t="shared" si="113"/>
        <v>20</v>
      </c>
      <c r="W272" s="100">
        <f t="shared" si="113"/>
        <v>0</v>
      </c>
      <c r="X272" s="100">
        <f t="shared" si="113"/>
        <v>0</v>
      </c>
      <c r="Y272" s="100"/>
      <c r="Z272" s="100">
        <f>SUM(Z267:Z271)</f>
        <v>2</v>
      </c>
      <c r="AA272" s="100">
        <f>SUM(AA267:AA271)</f>
        <v>0</v>
      </c>
      <c r="AB272" s="100">
        <f>SUM(AB267:AB271)</f>
        <v>2</v>
      </c>
      <c r="AC272" s="100">
        <f>SUM(AC267:AC271)</f>
        <v>0</v>
      </c>
      <c r="AD272" s="100">
        <f t="shared" ref="AD272:AJ272" si="114">SUM(AD267:AD271)</f>
        <v>1</v>
      </c>
      <c r="AE272" s="100">
        <f>SUM(AE267:AE271)</f>
        <v>0</v>
      </c>
      <c r="AF272" s="100">
        <f t="shared" si="114"/>
        <v>0</v>
      </c>
      <c r="AG272" s="100">
        <f t="shared" si="114"/>
        <v>0</v>
      </c>
      <c r="AH272" s="100">
        <f t="shared" si="114"/>
        <v>5</v>
      </c>
      <c r="AI272" s="100">
        <f t="shared" si="114"/>
        <v>0</v>
      </c>
      <c r="AJ272" s="100">
        <f t="shared" si="114"/>
        <v>0</v>
      </c>
      <c r="AK272" s="92"/>
    </row>
    <row r="273" spans="2:37" ht="16" customHeight="1">
      <c r="B273" s="98" t="s">
        <v>82</v>
      </c>
      <c r="C273" s="86" t="s">
        <v>250</v>
      </c>
      <c r="D273" s="104">
        <f>SUM(E273:X273)</f>
        <v>80</v>
      </c>
      <c r="E273" s="104">
        <v>75</v>
      </c>
      <c r="F273" s="104">
        <v>0</v>
      </c>
      <c r="G273" s="104"/>
      <c r="H273" s="104"/>
      <c r="I273" s="104">
        <v>5</v>
      </c>
      <c r="J273" s="104">
        <v>0</v>
      </c>
      <c r="K273" s="104"/>
      <c r="L273" s="104"/>
      <c r="M273" s="104"/>
      <c r="N273" s="104"/>
      <c r="O273" s="104"/>
      <c r="P273" s="104"/>
      <c r="Q273" s="104"/>
      <c r="R273" s="104"/>
      <c r="S273" s="104"/>
      <c r="T273" s="104"/>
      <c r="U273" s="104"/>
      <c r="V273" s="104"/>
      <c r="W273" s="104"/>
      <c r="X273" s="95"/>
      <c r="Y273" s="92"/>
      <c r="Z273" s="95">
        <v>1</v>
      </c>
      <c r="AA273" s="95"/>
      <c r="AB273" s="95"/>
      <c r="AC273" s="95"/>
      <c r="AD273" s="95"/>
      <c r="AE273" s="95"/>
      <c r="AF273" s="95"/>
      <c r="AG273" s="95"/>
      <c r="AH273" s="95">
        <v>1</v>
      </c>
      <c r="AI273" s="95"/>
      <c r="AJ273" s="95"/>
      <c r="AK273" s="92"/>
    </row>
    <row r="274" spans="2:37" ht="16" customHeight="1">
      <c r="B274" s="98" t="s">
        <v>377</v>
      </c>
      <c r="C274" s="131" t="s">
        <v>378</v>
      </c>
      <c r="D274" s="100"/>
      <c r="E274" s="100">
        <v>30</v>
      </c>
      <c r="F274" s="100"/>
      <c r="G274" s="100">
        <v>40</v>
      </c>
      <c r="H274" s="100"/>
      <c r="I274" s="100"/>
      <c r="J274" s="100"/>
      <c r="K274" s="100"/>
      <c r="L274" s="100"/>
      <c r="M274" s="100"/>
      <c r="N274" s="100"/>
      <c r="O274" s="100"/>
      <c r="P274" s="100"/>
      <c r="Q274" s="100"/>
      <c r="R274" s="100"/>
      <c r="S274" s="100"/>
      <c r="T274" s="100"/>
      <c r="U274" s="100"/>
      <c r="V274" s="100"/>
      <c r="W274" s="100"/>
      <c r="X274" s="92"/>
      <c r="Y274" s="92"/>
      <c r="Z274" s="92">
        <v>1</v>
      </c>
      <c r="AA274" s="92"/>
      <c r="AB274" s="92"/>
      <c r="AC274" s="92"/>
      <c r="AD274" s="92"/>
      <c r="AE274" s="92"/>
      <c r="AF274" s="92"/>
      <c r="AG274" s="92"/>
      <c r="AH274" s="92">
        <v>1</v>
      </c>
      <c r="AI274" s="92"/>
      <c r="AJ274" s="92"/>
    </row>
    <row r="275" spans="2:37" ht="16" customHeight="1">
      <c r="C275" s="99" t="s">
        <v>59</v>
      </c>
      <c r="D275" s="100">
        <f>SUM(E275:X275)</f>
        <v>150</v>
      </c>
      <c r="E275" s="100">
        <f>SUM(E273:E274)</f>
        <v>105</v>
      </c>
      <c r="F275" s="100">
        <f t="shared" ref="F275:X275" si="115">SUM(F273:F274)</f>
        <v>0</v>
      </c>
      <c r="G275" s="100">
        <f t="shared" si="115"/>
        <v>40</v>
      </c>
      <c r="H275" s="100">
        <f t="shared" si="115"/>
        <v>0</v>
      </c>
      <c r="I275" s="100">
        <f t="shared" si="115"/>
        <v>5</v>
      </c>
      <c r="J275" s="100">
        <f t="shared" si="115"/>
        <v>0</v>
      </c>
      <c r="K275" s="100">
        <f t="shared" si="115"/>
        <v>0</v>
      </c>
      <c r="L275" s="100">
        <f t="shared" si="115"/>
        <v>0</v>
      </c>
      <c r="M275" s="100">
        <f t="shared" si="115"/>
        <v>0</v>
      </c>
      <c r="N275" s="100">
        <f t="shared" si="115"/>
        <v>0</v>
      </c>
      <c r="O275" s="100">
        <f t="shared" si="115"/>
        <v>0</v>
      </c>
      <c r="P275" s="100">
        <f t="shared" si="115"/>
        <v>0</v>
      </c>
      <c r="Q275" s="100">
        <f t="shared" si="115"/>
        <v>0</v>
      </c>
      <c r="R275" s="100">
        <f t="shared" si="115"/>
        <v>0</v>
      </c>
      <c r="S275" s="100">
        <f t="shared" si="115"/>
        <v>0</v>
      </c>
      <c r="T275" s="100">
        <f t="shared" si="115"/>
        <v>0</v>
      </c>
      <c r="U275" s="100">
        <f t="shared" si="115"/>
        <v>0</v>
      </c>
      <c r="V275" s="100">
        <f t="shared" si="115"/>
        <v>0</v>
      </c>
      <c r="W275" s="100">
        <f t="shared" si="115"/>
        <v>0</v>
      </c>
      <c r="X275" s="100">
        <f t="shared" si="115"/>
        <v>0</v>
      </c>
      <c r="Y275" s="100"/>
      <c r="Z275" s="100">
        <f>SUM(Z273:Z274)</f>
        <v>2</v>
      </c>
      <c r="AA275" s="100">
        <f t="shared" ref="AA275:AJ275" si="116">SUM(AA273:AA274)</f>
        <v>0</v>
      </c>
      <c r="AB275" s="100">
        <f t="shared" si="116"/>
        <v>0</v>
      </c>
      <c r="AC275" s="100">
        <f t="shared" si="116"/>
        <v>0</v>
      </c>
      <c r="AD275" s="100">
        <f t="shared" si="116"/>
        <v>0</v>
      </c>
      <c r="AE275" s="100">
        <f t="shared" si="116"/>
        <v>0</v>
      </c>
      <c r="AF275" s="100">
        <f t="shared" si="116"/>
        <v>0</v>
      </c>
      <c r="AG275" s="100">
        <f t="shared" si="116"/>
        <v>0</v>
      </c>
      <c r="AH275" s="100">
        <f t="shared" si="116"/>
        <v>2</v>
      </c>
      <c r="AI275" s="100">
        <f t="shared" si="116"/>
        <v>0</v>
      </c>
      <c r="AJ275" s="100">
        <f t="shared" si="116"/>
        <v>0</v>
      </c>
    </row>
    <row r="276" spans="2:37" ht="16" customHeight="1" thickBot="1">
      <c r="C276" s="134" t="s">
        <v>251</v>
      </c>
      <c r="D276" s="104">
        <f t="shared" ref="D276:X276" si="117">D209+D212+D224+D231+D234+D236+D239+D241+D246+D252+D258+D262+D266+D272+D275</f>
        <v>4177</v>
      </c>
      <c r="E276" s="104">
        <f t="shared" si="117"/>
        <v>1051</v>
      </c>
      <c r="F276" s="104">
        <f t="shared" si="117"/>
        <v>20</v>
      </c>
      <c r="G276" s="104">
        <f t="shared" si="117"/>
        <v>1285</v>
      </c>
      <c r="H276" s="104">
        <f t="shared" si="117"/>
        <v>40</v>
      </c>
      <c r="I276" s="104">
        <f t="shared" si="117"/>
        <v>100</v>
      </c>
      <c r="J276" s="104">
        <f t="shared" si="117"/>
        <v>120</v>
      </c>
      <c r="K276" s="104">
        <f t="shared" si="117"/>
        <v>0</v>
      </c>
      <c r="L276" s="104">
        <f t="shared" si="117"/>
        <v>146</v>
      </c>
      <c r="M276" s="104">
        <f t="shared" si="117"/>
        <v>0</v>
      </c>
      <c r="N276" s="104">
        <f t="shared" si="117"/>
        <v>0</v>
      </c>
      <c r="O276" s="104">
        <f t="shared" si="117"/>
        <v>0</v>
      </c>
      <c r="P276" s="104">
        <f t="shared" si="117"/>
        <v>0</v>
      </c>
      <c r="Q276" s="104">
        <f t="shared" si="117"/>
        <v>70</v>
      </c>
      <c r="R276" s="104">
        <f t="shared" si="117"/>
        <v>0</v>
      </c>
      <c r="S276" s="104">
        <f t="shared" si="117"/>
        <v>0</v>
      </c>
      <c r="T276" s="104">
        <f t="shared" si="117"/>
        <v>1125</v>
      </c>
      <c r="U276" s="104">
        <f t="shared" si="117"/>
        <v>0</v>
      </c>
      <c r="V276" s="104">
        <f t="shared" si="117"/>
        <v>130</v>
      </c>
      <c r="W276" s="104">
        <f t="shared" si="117"/>
        <v>50</v>
      </c>
      <c r="X276" s="104">
        <f t="shared" si="117"/>
        <v>40</v>
      </c>
      <c r="Y276" s="100"/>
      <c r="Z276" s="104">
        <f t="shared" ref="Z276:AJ276" si="118">Z209+Z212+Z224+Z231+Z234+Z236+Z239+Z241+Z246+Z252+Z258+Z262+Z266+Z272+Z275</f>
        <v>22</v>
      </c>
      <c r="AA276" s="104">
        <f t="shared" si="118"/>
        <v>1</v>
      </c>
      <c r="AB276" s="104">
        <f t="shared" si="118"/>
        <v>25</v>
      </c>
      <c r="AC276" s="104">
        <f t="shared" si="118"/>
        <v>0</v>
      </c>
      <c r="AD276" s="104">
        <f t="shared" si="118"/>
        <v>4</v>
      </c>
      <c r="AE276" s="104">
        <f t="shared" si="118"/>
        <v>1</v>
      </c>
      <c r="AF276" s="104">
        <f t="shared" si="118"/>
        <v>1</v>
      </c>
      <c r="AG276" s="104">
        <f t="shared" si="118"/>
        <v>9</v>
      </c>
      <c r="AH276" s="104">
        <f t="shared" si="118"/>
        <v>43</v>
      </c>
      <c r="AI276" s="104">
        <f t="shared" si="118"/>
        <v>1</v>
      </c>
      <c r="AJ276" s="104">
        <f t="shared" si="118"/>
        <v>1</v>
      </c>
      <c r="AK276" s="92"/>
    </row>
    <row r="277" spans="2:37" ht="16" customHeight="1">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Z277" s="106"/>
      <c r="AA277" s="106"/>
      <c r="AB277" s="106"/>
      <c r="AC277" s="106"/>
      <c r="AD277" s="106"/>
      <c r="AE277" s="106"/>
      <c r="AF277" s="106"/>
      <c r="AG277" s="106"/>
      <c r="AH277" s="106"/>
      <c r="AI277" s="106"/>
      <c r="AJ277" s="106"/>
      <c r="AK277" s="92"/>
    </row>
    <row r="278" spans="2:37" ht="16" customHeight="1" thickBot="1">
      <c r="B278" s="98"/>
      <c r="AK278" s="92"/>
    </row>
    <row r="279" spans="2:37" ht="16" customHeight="1">
      <c r="B279" s="83" t="s">
        <v>358</v>
      </c>
      <c r="C279" s="107" t="s">
        <v>252</v>
      </c>
      <c r="D279" s="108">
        <f t="shared" ref="D279:D291" si="119">SUM(E279:X279)</f>
        <v>320</v>
      </c>
      <c r="E279" s="108">
        <v>80</v>
      </c>
      <c r="F279" s="108">
        <v>120</v>
      </c>
      <c r="G279" s="108">
        <v>120</v>
      </c>
      <c r="H279" s="108"/>
      <c r="I279" s="108"/>
      <c r="J279" s="108"/>
      <c r="K279" s="108"/>
      <c r="L279" s="108"/>
      <c r="M279" s="108"/>
      <c r="N279" s="108"/>
      <c r="O279" s="108"/>
      <c r="P279" s="108"/>
      <c r="Q279" s="108"/>
      <c r="R279" s="108"/>
      <c r="S279" s="108"/>
      <c r="T279" s="108"/>
      <c r="U279" s="108"/>
      <c r="V279" s="108"/>
      <c r="W279" s="108"/>
      <c r="X279" s="125"/>
      <c r="Y279" s="92"/>
      <c r="Z279" s="95">
        <v>1</v>
      </c>
      <c r="AA279" s="95"/>
      <c r="AB279" s="95"/>
      <c r="AC279" s="95"/>
      <c r="AD279" s="95"/>
      <c r="AE279" s="95"/>
      <c r="AF279" s="95"/>
      <c r="AG279" s="95"/>
      <c r="AH279" s="95">
        <v>1</v>
      </c>
      <c r="AI279" s="95"/>
      <c r="AJ279" s="95"/>
      <c r="AK279" s="92"/>
    </row>
    <row r="280" spans="2:37" ht="16" customHeight="1">
      <c r="B280" s="98"/>
      <c r="C280" s="99" t="s">
        <v>253</v>
      </c>
      <c r="D280" s="100">
        <f t="shared" si="119"/>
        <v>40</v>
      </c>
      <c r="E280" s="100"/>
      <c r="F280" s="100"/>
      <c r="G280" s="100"/>
      <c r="H280" s="100"/>
      <c r="I280" s="100"/>
      <c r="J280" s="100"/>
      <c r="K280" s="100"/>
      <c r="L280" s="100"/>
      <c r="M280" s="100"/>
      <c r="N280" s="100"/>
      <c r="O280" s="100"/>
      <c r="P280" s="100"/>
      <c r="Q280" s="100"/>
      <c r="R280" s="100"/>
      <c r="S280" s="100"/>
      <c r="T280" s="100">
        <v>40</v>
      </c>
      <c r="U280" s="100"/>
      <c r="V280" s="100"/>
      <c r="W280" s="100"/>
      <c r="X280" s="92"/>
      <c r="Y280" s="92"/>
      <c r="Z280" s="92"/>
      <c r="AA280" s="92"/>
      <c r="AB280" s="92">
        <v>1</v>
      </c>
      <c r="AC280" s="92"/>
      <c r="AD280" s="92"/>
      <c r="AE280" s="92"/>
      <c r="AF280" s="92"/>
      <c r="AG280" s="92">
        <v>1</v>
      </c>
      <c r="AH280" s="92"/>
      <c r="AI280" s="92"/>
      <c r="AJ280" s="92"/>
      <c r="AK280" s="92"/>
    </row>
    <row r="281" spans="2:37" ht="16" customHeight="1">
      <c r="B281" s="98" t="s">
        <v>82</v>
      </c>
      <c r="C281" s="99" t="s">
        <v>254</v>
      </c>
      <c r="D281" s="100">
        <f t="shared" si="119"/>
        <v>100</v>
      </c>
      <c r="E281" s="100"/>
      <c r="F281" s="100"/>
      <c r="G281" s="100"/>
      <c r="H281" s="100"/>
      <c r="I281" s="100"/>
      <c r="J281" s="100"/>
      <c r="K281" s="100"/>
      <c r="L281" s="100"/>
      <c r="M281" s="100"/>
      <c r="N281" s="100"/>
      <c r="O281" s="100"/>
      <c r="P281" s="100"/>
      <c r="Q281" s="100"/>
      <c r="R281" s="100"/>
      <c r="S281" s="100"/>
      <c r="T281" s="100">
        <v>100</v>
      </c>
      <c r="U281" s="100"/>
      <c r="V281" s="100"/>
      <c r="W281" s="100"/>
      <c r="X281" s="92"/>
      <c r="Y281" s="92"/>
      <c r="Z281" s="92"/>
      <c r="AA281" s="92"/>
      <c r="AB281" s="92">
        <v>1</v>
      </c>
      <c r="AC281" s="92"/>
      <c r="AD281" s="92"/>
      <c r="AE281" s="92"/>
      <c r="AF281" s="92"/>
      <c r="AG281" s="92"/>
      <c r="AH281" s="92">
        <v>1</v>
      </c>
      <c r="AI281" s="92"/>
      <c r="AJ281" s="92"/>
      <c r="AK281" s="92"/>
    </row>
    <row r="282" spans="2:37" ht="16" customHeight="1">
      <c r="B282" s="98" t="s">
        <v>82</v>
      </c>
      <c r="C282" s="99" t="s">
        <v>255</v>
      </c>
      <c r="D282" s="100">
        <f t="shared" si="119"/>
        <v>140</v>
      </c>
      <c r="E282" s="100"/>
      <c r="F282" s="100"/>
      <c r="G282" s="100">
        <v>60</v>
      </c>
      <c r="H282" s="100"/>
      <c r="I282" s="100">
        <v>40</v>
      </c>
      <c r="J282" s="100"/>
      <c r="K282" s="100"/>
      <c r="L282" s="100"/>
      <c r="M282" s="100"/>
      <c r="N282" s="100">
        <v>40</v>
      </c>
      <c r="O282" s="100"/>
      <c r="P282" s="100"/>
      <c r="Q282" s="100"/>
      <c r="R282" s="100"/>
      <c r="S282" s="100"/>
      <c r="T282" s="100"/>
      <c r="U282" s="100"/>
      <c r="V282" s="100"/>
      <c r="W282" s="100"/>
      <c r="X282" s="92"/>
      <c r="Y282" s="92"/>
      <c r="Z282" s="92">
        <v>1</v>
      </c>
      <c r="AA282" s="92"/>
      <c r="AB282" s="92"/>
      <c r="AC282" s="92"/>
      <c r="AD282" s="92"/>
      <c r="AE282" s="92"/>
      <c r="AF282" s="92"/>
      <c r="AG282" s="92"/>
      <c r="AH282" s="92">
        <v>1</v>
      </c>
      <c r="AI282" s="92"/>
      <c r="AJ282" s="92"/>
      <c r="AK282" s="92"/>
    </row>
    <row r="283" spans="2:37" ht="16" customHeight="1">
      <c r="B283" s="98" t="s">
        <v>82</v>
      </c>
      <c r="C283" s="99" t="s">
        <v>256</v>
      </c>
      <c r="D283" s="100">
        <f t="shared" si="119"/>
        <v>50</v>
      </c>
      <c r="E283" s="100"/>
      <c r="F283" s="100"/>
      <c r="G283" s="100"/>
      <c r="H283" s="100"/>
      <c r="I283" s="100"/>
      <c r="J283" s="100"/>
      <c r="K283" s="100"/>
      <c r="L283" s="100"/>
      <c r="M283" s="100"/>
      <c r="N283" s="100"/>
      <c r="O283" s="100"/>
      <c r="P283" s="100"/>
      <c r="Q283" s="100"/>
      <c r="R283" s="100"/>
      <c r="S283" s="100"/>
      <c r="T283" s="100">
        <v>50</v>
      </c>
      <c r="U283" s="100"/>
      <c r="V283" s="100"/>
      <c r="W283" s="100"/>
      <c r="X283" s="92"/>
      <c r="Y283" s="92"/>
      <c r="Z283" s="92"/>
      <c r="AA283" s="92"/>
      <c r="AB283" s="92">
        <v>1</v>
      </c>
      <c r="AC283" s="92"/>
      <c r="AD283" s="92"/>
      <c r="AE283" s="92"/>
      <c r="AF283" s="92"/>
      <c r="AG283" s="92"/>
      <c r="AH283" s="92">
        <v>1</v>
      </c>
      <c r="AI283" s="92"/>
      <c r="AJ283" s="92"/>
      <c r="AK283" s="92"/>
    </row>
    <row r="284" spans="2:37" ht="16" customHeight="1">
      <c r="B284" s="98" t="s">
        <v>82</v>
      </c>
      <c r="C284" s="99" t="s">
        <v>257</v>
      </c>
      <c r="D284" s="100">
        <f t="shared" si="119"/>
        <v>80</v>
      </c>
      <c r="E284" s="100">
        <v>40</v>
      </c>
      <c r="F284" s="100"/>
      <c r="G284" s="100">
        <v>40</v>
      </c>
      <c r="H284" s="100"/>
      <c r="I284" s="100"/>
      <c r="J284" s="100"/>
      <c r="K284" s="100"/>
      <c r="L284" s="100"/>
      <c r="M284" s="100">
        <v>0</v>
      </c>
      <c r="N284" s="100"/>
      <c r="O284" s="100"/>
      <c r="P284" s="100"/>
      <c r="Q284" s="100"/>
      <c r="R284" s="100"/>
      <c r="S284" s="100"/>
      <c r="T284" s="100"/>
      <c r="U284" s="100"/>
      <c r="V284" s="100"/>
      <c r="W284" s="100"/>
      <c r="X284" s="92"/>
      <c r="Y284" s="92"/>
      <c r="Z284" s="92">
        <v>1</v>
      </c>
      <c r="AA284" s="92"/>
      <c r="AB284" s="92"/>
      <c r="AC284" s="92"/>
      <c r="AD284" s="92"/>
      <c r="AE284" s="92"/>
      <c r="AF284" s="92"/>
      <c r="AG284" s="92"/>
      <c r="AH284" s="92">
        <v>1</v>
      </c>
      <c r="AI284" s="92"/>
      <c r="AJ284" s="92"/>
      <c r="AK284" s="92"/>
    </row>
    <row r="285" spans="2:37" ht="16" customHeight="1">
      <c r="B285" s="98" t="s">
        <v>82</v>
      </c>
      <c r="C285" s="99" t="s">
        <v>258</v>
      </c>
      <c r="D285" s="100">
        <f t="shared" si="119"/>
        <v>200</v>
      </c>
      <c r="E285" s="100">
        <v>40</v>
      </c>
      <c r="F285" s="100"/>
      <c r="G285" s="100">
        <v>120</v>
      </c>
      <c r="H285" s="100"/>
      <c r="I285" s="100"/>
      <c r="J285" s="100"/>
      <c r="K285" s="100"/>
      <c r="L285" s="100"/>
      <c r="M285" s="100">
        <v>40</v>
      </c>
      <c r="N285" s="100"/>
      <c r="O285" s="100"/>
      <c r="P285" s="100"/>
      <c r="Q285" s="100"/>
      <c r="R285" s="100"/>
      <c r="S285" s="100"/>
      <c r="T285" s="100"/>
      <c r="U285" s="100"/>
      <c r="V285" s="100"/>
      <c r="W285" s="100"/>
      <c r="X285" s="92"/>
      <c r="Y285" s="92"/>
      <c r="Z285" s="92">
        <v>1</v>
      </c>
      <c r="AA285" s="92"/>
      <c r="AB285" s="92"/>
      <c r="AC285" s="92"/>
      <c r="AD285" s="92"/>
      <c r="AE285" s="92"/>
      <c r="AF285" s="92"/>
      <c r="AG285" s="92"/>
      <c r="AH285" s="92">
        <v>1</v>
      </c>
      <c r="AI285" s="92"/>
      <c r="AJ285" s="92"/>
      <c r="AK285" s="92"/>
    </row>
    <row r="286" spans="2:37" ht="16" customHeight="1">
      <c r="B286" s="98" t="s">
        <v>82</v>
      </c>
      <c r="C286" s="99" t="s">
        <v>259</v>
      </c>
      <c r="D286" s="100">
        <f t="shared" si="119"/>
        <v>160</v>
      </c>
      <c r="E286" s="100"/>
      <c r="F286" s="100"/>
      <c r="G286" s="100"/>
      <c r="H286" s="100"/>
      <c r="I286" s="100"/>
      <c r="J286" s="100"/>
      <c r="K286" s="100"/>
      <c r="L286" s="100"/>
      <c r="M286" s="100"/>
      <c r="N286" s="100"/>
      <c r="O286" s="100"/>
      <c r="P286" s="100"/>
      <c r="Q286" s="100"/>
      <c r="R286" s="100"/>
      <c r="S286" s="100"/>
      <c r="T286" s="100">
        <v>160</v>
      </c>
      <c r="U286" s="100"/>
      <c r="V286" s="100"/>
      <c r="W286" s="100"/>
      <c r="X286" s="92"/>
      <c r="Y286" s="92"/>
      <c r="Z286" s="92"/>
      <c r="AA286" s="92"/>
      <c r="AB286" s="92">
        <v>1</v>
      </c>
      <c r="AC286" s="92"/>
      <c r="AD286" s="92"/>
      <c r="AE286" s="92"/>
      <c r="AF286" s="92"/>
      <c r="AG286" s="92"/>
      <c r="AH286" s="92">
        <v>1</v>
      </c>
      <c r="AI286" s="92"/>
      <c r="AJ286" s="92"/>
      <c r="AK286" s="92"/>
    </row>
    <row r="287" spans="2:37" ht="16" customHeight="1">
      <c r="B287" s="83" t="s">
        <v>358</v>
      </c>
      <c r="C287" s="99" t="s">
        <v>260</v>
      </c>
      <c r="D287" s="100">
        <f t="shared" si="119"/>
        <v>80</v>
      </c>
      <c r="E287" s="100"/>
      <c r="F287" s="100"/>
      <c r="G287" s="100"/>
      <c r="H287" s="100"/>
      <c r="I287" s="100"/>
      <c r="J287" s="100"/>
      <c r="K287" s="100"/>
      <c r="L287" s="100"/>
      <c r="M287" s="100"/>
      <c r="N287" s="100"/>
      <c r="O287" s="100"/>
      <c r="P287" s="100"/>
      <c r="Q287" s="100"/>
      <c r="R287" s="100"/>
      <c r="S287" s="100"/>
      <c r="T287" s="100">
        <v>80</v>
      </c>
      <c r="U287" s="100"/>
      <c r="V287" s="100"/>
      <c r="W287" s="100"/>
      <c r="X287" s="92"/>
      <c r="Y287" s="92"/>
      <c r="Z287" s="92"/>
      <c r="AA287" s="92"/>
      <c r="AB287" s="92">
        <v>1</v>
      </c>
      <c r="AC287" s="92"/>
      <c r="AD287" s="92"/>
      <c r="AE287" s="92"/>
      <c r="AF287" s="92"/>
      <c r="AG287" s="92"/>
      <c r="AH287" s="92">
        <v>1</v>
      </c>
      <c r="AI287" s="92"/>
      <c r="AJ287" s="92"/>
      <c r="AK287" s="92"/>
    </row>
    <row r="288" spans="2:37" ht="16" customHeight="1">
      <c r="B288" s="98"/>
      <c r="C288" s="99" t="s">
        <v>261</v>
      </c>
      <c r="D288" s="100">
        <f t="shared" si="119"/>
        <v>40</v>
      </c>
      <c r="E288" s="100"/>
      <c r="F288" s="100"/>
      <c r="G288" s="100"/>
      <c r="H288" s="100"/>
      <c r="I288" s="100"/>
      <c r="J288" s="100"/>
      <c r="K288" s="100"/>
      <c r="L288" s="100"/>
      <c r="M288" s="100"/>
      <c r="N288" s="100"/>
      <c r="O288" s="100"/>
      <c r="P288" s="100"/>
      <c r="Q288" s="100"/>
      <c r="R288" s="100"/>
      <c r="S288" s="100"/>
      <c r="T288" s="100">
        <v>40</v>
      </c>
      <c r="U288" s="100"/>
      <c r="V288" s="100"/>
      <c r="W288" s="100"/>
      <c r="X288" s="92"/>
      <c r="Y288" s="92"/>
      <c r="Z288" s="92"/>
      <c r="AA288" s="92"/>
      <c r="AB288" s="92">
        <v>1</v>
      </c>
      <c r="AC288" s="92"/>
      <c r="AD288" s="92"/>
      <c r="AE288" s="92"/>
      <c r="AF288" s="92"/>
      <c r="AG288" s="92">
        <v>1</v>
      </c>
      <c r="AH288" s="92"/>
      <c r="AI288" s="92"/>
      <c r="AJ288" s="92"/>
      <c r="AK288" s="92"/>
    </row>
    <row r="289" spans="2:37" ht="16" customHeight="1">
      <c r="B289" s="98" t="s">
        <v>82</v>
      </c>
      <c r="C289" s="99" t="s">
        <v>262</v>
      </c>
      <c r="D289" s="100">
        <f t="shared" si="119"/>
        <v>40</v>
      </c>
      <c r="E289" s="100"/>
      <c r="F289" s="100"/>
      <c r="G289" s="100"/>
      <c r="H289" s="100"/>
      <c r="I289" s="100"/>
      <c r="J289" s="100"/>
      <c r="K289" s="100"/>
      <c r="L289" s="100"/>
      <c r="M289" s="100"/>
      <c r="N289" s="100"/>
      <c r="O289" s="100"/>
      <c r="P289" s="100"/>
      <c r="Q289" s="100"/>
      <c r="R289" s="100"/>
      <c r="S289" s="100"/>
      <c r="T289" s="100">
        <v>40</v>
      </c>
      <c r="U289" s="100"/>
      <c r="V289" s="100"/>
      <c r="W289" s="100"/>
      <c r="X289" s="92"/>
      <c r="Y289" s="92"/>
      <c r="Z289" s="92"/>
      <c r="AA289" s="92"/>
      <c r="AB289" s="92">
        <v>1</v>
      </c>
      <c r="AC289" s="92"/>
      <c r="AD289" s="92"/>
      <c r="AE289" s="92"/>
      <c r="AF289" s="92"/>
      <c r="AG289" s="92"/>
      <c r="AH289" s="92">
        <v>1</v>
      </c>
      <c r="AI289" s="92"/>
      <c r="AJ289" s="92"/>
      <c r="AK289" s="92"/>
    </row>
    <row r="290" spans="2:37" ht="16" customHeight="1">
      <c r="B290" s="83" t="s">
        <v>358</v>
      </c>
      <c r="C290" s="99" t="s">
        <v>345</v>
      </c>
      <c r="D290" s="100">
        <f t="shared" ref="D290" si="120">SUM(E290:X290)</f>
        <v>40</v>
      </c>
      <c r="E290" s="100"/>
      <c r="F290" s="100"/>
      <c r="G290" s="100"/>
      <c r="H290" s="100"/>
      <c r="I290" s="100"/>
      <c r="J290" s="100"/>
      <c r="K290" s="100"/>
      <c r="L290" s="100"/>
      <c r="M290" s="100"/>
      <c r="N290" s="100"/>
      <c r="O290" s="100"/>
      <c r="P290" s="100"/>
      <c r="Q290" s="100"/>
      <c r="R290" s="100"/>
      <c r="S290" s="100"/>
      <c r="T290" s="100">
        <v>40</v>
      </c>
      <c r="U290" s="100"/>
      <c r="V290" s="100"/>
      <c r="W290" s="100"/>
      <c r="X290" s="92"/>
      <c r="Y290" s="92"/>
      <c r="Z290" s="92"/>
      <c r="AA290" s="92"/>
      <c r="AB290" s="92">
        <v>1</v>
      </c>
      <c r="AC290" s="92"/>
      <c r="AD290" s="92"/>
      <c r="AE290" s="92"/>
      <c r="AF290" s="92"/>
      <c r="AG290" s="92"/>
      <c r="AH290" s="92">
        <v>1</v>
      </c>
      <c r="AI290" s="92"/>
      <c r="AJ290" s="92"/>
      <c r="AK290" s="92"/>
    </row>
    <row r="291" spans="2:37" s="85" customFormat="1" ht="16" customHeight="1">
      <c r="B291" s="98"/>
      <c r="C291" s="99" t="s">
        <v>409</v>
      </c>
      <c r="D291" s="100">
        <f t="shared" si="119"/>
        <v>20</v>
      </c>
      <c r="E291" s="100"/>
      <c r="F291" s="100"/>
      <c r="G291" s="100"/>
      <c r="H291" s="100"/>
      <c r="I291" s="100"/>
      <c r="J291" s="100"/>
      <c r="K291" s="100"/>
      <c r="L291" s="100"/>
      <c r="M291" s="100"/>
      <c r="N291" s="100"/>
      <c r="O291" s="100"/>
      <c r="P291" s="100"/>
      <c r="Q291" s="100"/>
      <c r="R291" s="100"/>
      <c r="S291" s="100"/>
      <c r="T291" s="100"/>
      <c r="U291" s="100"/>
      <c r="V291" s="100">
        <v>20</v>
      </c>
      <c r="W291" s="100"/>
      <c r="X291" s="92"/>
      <c r="Y291" s="92"/>
      <c r="Z291" s="92"/>
      <c r="AA291" s="92"/>
      <c r="AB291" s="92"/>
      <c r="AC291" s="92"/>
      <c r="AD291" s="92">
        <v>1</v>
      </c>
      <c r="AE291" s="92"/>
      <c r="AF291" s="92"/>
      <c r="AG291" s="92"/>
      <c r="AH291" s="92">
        <v>1</v>
      </c>
      <c r="AI291" s="92"/>
      <c r="AJ291" s="92"/>
      <c r="AK291" s="92"/>
    </row>
    <row r="292" spans="2:37" ht="16" customHeight="1">
      <c r="C292" s="99" t="s">
        <v>60</v>
      </c>
      <c r="D292" s="100">
        <f>SUM(E292:X292)</f>
        <v>1310</v>
      </c>
      <c r="E292" s="100">
        <f t="shared" ref="E292:X292" si="121">SUM(E279:E291)</f>
        <v>160</v>
      </c>
      <c r="F292" s="100">
        <f t="shared" si="121"/>
        <v>120</v>
      </c>
      <c r="G292" s="100">
        <f t="shared" si="121"/>
        <v>340</v>
      </c>
      <c r="H292" s="100">
        <f t="shared" si="121"/>
        <v>0</v>
      </c>
      <c r="I292" s="100">
        <f t="shared" si="121"/>
        <v>40</v>
      </c>
      <c r="J292" s="100">
        <f t="shared" si="121"/>
        <v>0</v>
      </c>
      <c r="K292" s="100">
        <f t="shared" si="121"/>
        <v>0</v>
      </c>
      <c r="L292" s="100">
        <f t="shared" si="121"/>
        <v>0</v>
      </c>
      <c r="M292" s="100">
        <f t="shared" si="121"/>
        <v>40</v>
      </c>
      <c r="N292" s="100">
        <f t="shared" si="121"/>
        <v>40</v>
      </c>
      <c r="O292" s="100">
        <f t="shared" si="121"/>
        <v>0</v>
      </c>
      <c r="P292" s="100">
        <f t="shared" si="121"/>
        <v>0</v>
      </c>
      <c r="Q292" s="100">
        <f t="shared" si="121"/>
        <v>0</v>
      </c>
      <c r="R292" s="100">
        <f t="shared" si="121"/>
        <v>0</v>
      </c>
      <c r="S292" s="100">
        <f t="shared" si="121"/>
        <v>0</v>
      </c>
      <c r="T292" s="100">
        <f t="shared" si="121"/>
        <v>550</v>
      </c>
      <c r="U292" s="100">
        <f t="shared" si="121"/>
        <v>0</v>
      </c>
      <c r="V292" s="100">
        <f t="shared" si="121"/>
        <v>20</v>
      </c>
      <c r="W292" s="100">
        <f t="shared" si="121"/>
        <v>0</v>
      </c>
      <c r="X292" s="100">
        <f t="shared" si="121"/>
        <v>0</v>
      </c>
      <c r="Y292" s="92"/>
      <c r="Z292" s="100">
        <f t="shared" ref="Z292:AJ292" si="122">SUM(Z279:Z291)</f>
        <v>4</v>
      </c>
      <c r="AA292" s="100">
        <f t="shared" si="122"/>
        <v>0</v>
      </c>
      <c r="AB292" s="100">
        <f t="shared" si="122"/>
        <v>8</v>
      </c>
      <c r="AC292" s="100">
        <f t="shared" si="122"/>
        <v>0</v>
      </c>
      <c r="AD292" s="100">
        <f t="shared" si="122"/>
        <v>1</v>
      </c>
      <c r="AE292" s="100">
        <f t="shared" si="122"/>
        <v>0</v>
      </c>
      <c r="AF292" s="100">
        <f t="shared" si="122"/>
        <v>0</v>
      </c>
      <c r="AG292" s="100">
        <f t="shared" si="122"/>
        <v>2</v>
      </c>
      <c r="AH292" s="100">
        <f t="shared" si="122"/>
        <v>11</v>
      </c>
      <c r="AI292" s="100">
        <f t="shared" si="122"/>
        <v>0</v>
      </c>
      <c r="AJ292" s="100">
        <f t="shared" si="122"/>
        <v>0</v>
      </c>
      <c r="AK292" s="92"/>
    </row>
    <row r="293" spans="2:37" ht="16" customHeight="1">
      <c r="B293" s="98" t="s">
        <v>82</v>
      </c>
      <c r="C293" s="86" t="s">
        <v>263</v>
      </c>
      <c r="D293" s="104">
        <f t="shared" ref="D293:D320" si="123">SUM(E293:X293)</f>
        <v>80</v>
      </c>
      <c r="E293" s="104">
        <v>40</v>
      </c>
      <c r="F293" s="104">
        <v>40</v>
      </c>
      <c r="G293" s="104"/>
      <c r="H293" s="104"/>
      <c r="I293" s="104"/>
      <c r="J293" s="104"/>
      <c r="K293" s="104"/>
      <c r="L293" s="104"/>
      <c r="M293" s="104"/>
      <c r="N293" s="104"/>
      <c r="O293" s="104"/>
      <c r="P293" s="104"/>
      <c r="Q293" s="104"/>
      <c r="R293" s="104"/>
      <c r="S293" s="104"/>
      <c r="T293" s="104"/>
      <c r="U293" s="104"/>
      <c r="V293" s="104"/>
      <c r="W293" s="104"/>
      <c r="X293" s="95"/>
      <c r="Y293" s="92"/>
      <c r="Z293" s="95">
        <v>1</v>
      </c>
      <c r="AA293" s="95"/>
      <c r="AB293" s="95"/>
      <c r="AC293" s="95"/>
      <c r="AD293" s="95"/>
      <c r="AE293" s="95"/>
      <c r="AF293" s="95"/>
      <c r="AG293" s="95"/>
      <c r="AH293" s="95">
        <v>1</v>
      </c>
      <c r="AI293" s="95"/>
      <c r="AJ293" s="95"/>
      <c r="AK293" s="92"/>
    </row>
    <row r="294" spans="2:37" ht="16" customHeight="1">
      <c r="C294" s="99" t="s">
        <v>264</v>
      </c>
      <c r="D294" s="100">
        <f t="shared" si="123"/>
        <v>80</v>
      </c>
      <c r="E294" s="100"/>
      <c r="F294" s="100"/>
      <c r="G294" s="100"/>
      <c r="H294" s="100"/>
      <c r="I294" s="100"/>
      <c r="J294" s="100"/>
      <c r="K294" s="100"/>
      <c r="L294" s="100"/>
      <c r="M294" s="100"/>
      <c r="N294" s="100"/>
      <c r="O294" s="100"/>
      <c r="P294" s="100"/>
      <c r="Q294" s="100"/>
      <c r="R294" s="100"/>
      <c r="S294" s="100"/>
      <c r="T294" s="100">
        <v>80</v>
      </c>
      <c r="U294" s="100"/>
      <c r="V294" s="100"/>
      <c r="W294" s="100"/>
      <c r="X294" s="92"/>
      <c r="Y294" s="92"/>
      <c r="Z294" s="92"/>
      <c r="AA294" s="92"/>
      <c r="AB294" s="92">
        <v>1</v>
      </c>
      <c r="AC294" s="92"/>
      <c r="AD294" s="92"/>
      <c r="AE294" s="92"/>
      <c r="AF294" s="92"/>
      <c r="AG294" s="92"/>
      <c r="AH294" s="92">
        <v>1</v>
      </c>
      <c r="AI294" s="92"/>
      <c r="AJ294" s="92"/>
      <c r="AK294" s="92"/>
    </row>
    <row r="295" spans="2:37" ht="16" customHeight="1">
      <c r="C295" s="99" t="s">
        <v>265</v>
      </c>
      <c r="D295" s="100">
        <f t="shared" si="123"/>
        <v>40</v>
      </c>
      <c r="E295" s="100"/>
      <c r="F295" s="100"/>
      <c r="G295" s="100"/>
      <c r="H295" s="100"/>
      <c r="I295" s="100"/>
      <c r="J295" s="100"/>
      <c r="K295" s="100"/>
      <c r="L295" s="100"/>
      <c r="M295" s="100"/>
      <c r="N295" s="100"/>
      <c r="O295" s="100"/>
      <c r="P295" s="100"/>
      <c r="Q295" s="100"/>
      <c r="R295" s="100"/>
      <c r="S295" s="100"/>
      <c r="T295" s="100">
        <v>40</v>
      </c>
      <c r="U295" s="100"/>
      <c r="V295" s="100"/>
      <c r="W295" s="100"/>
      <c r="X295" s="92"/>
      <c r="Y295" s="92"/>
      <c r="Z295" s="92"/>
      <c r="AA295" s="92"/>
      <c r="AB295" s="92">
        <v>1</v>
      </c>
      <c r="AC295" s="92"/>
      <c r="AD295" s="92"/>
      <c r="AE295" s="92"/>
      <c r="AF295" s="92"/>
      <c r="AG295" s="92">
        <v>1</v>
      </c>
      <c r="AH295" s="92"/>
      <c r="AI295" s="92"/>
      <c r="AJ295" s="92"/>
      <c r="AK295" s="92"/>
    </row>
    <row r="296" spans="2:37" ht="16" customHeight="1">
      <c r="C296" s="99" t="s">
        <v>266</v>
      </c>
      <c r="D296" s="100">
        <f t="shared" si="123"/>
        <v>40</v>
      </c>
      <c r="E296" s="100"/>
      <c r="F296" s="100"/>
      <c r="G296" s="100"/>
      <c r="H296" s="100"/>
      <c r="I296" s="100"/>
      <c r="J296" s="100"/>
      <c r="K296" s="100"/>
      <c r="L296" s="100"/>
      <c r="M296" s="100"/>
      <c r="N296" s="100"/>
      <c r="O296" s="100"/>
      <c r="P296" s="100"/>
      <c r="Q296" s="100"/>
      <c r="R296" s="100"/>
      <c r="S296" s="100"/>
      <c r="T296" s="100">
        <v>40</v>
      </c>
      <c r="U296" s="100"/>
      <c r="V296" s="100"/>
      <c r="W296" s="100"/>
      <c r="X296" s="92"/>
      <c r="Y296" s="92"/>
      <c r="Z296" s="92"/>
      <c r="AA296" s="92"/>
      <c r="AB296" s="92">
        <v>1</v>
      </c>
      <c r="AC296" s="92"/>
      <c r="AD296" s="92"/>
      <c r="AE296" s="92"/>
      <c r="AF296" s="92"/>
      <c r="AG296" s="92">
        <v>1</v>
      </c>
      <c r="AH296" s="92"/>
      <c r="AI296" s="92"/>
      <c r="AJ296" s="92"/>
      <c r="AK296" s="92"/>
    </row>
    <row r="297" spans="2:37" ht="16" customHeight="1">
      <c r="C297" s="99" t="s">
        <v>61</v>
      </c>
      <c r="D297" s="100">
        <f t="shared" si="123"/>
        <v>240</v>
      </c>
      <c r="E297" s="100">
        <f t="shared" ref="E297:X297" si="124">SUM(E293:E296)</f>
        <v>40</v>
      </c>
      <c r="F297" s="100">
        <f t="shared" si="124"/>
        <v>40</v>
      </c>
      <c r="G297" s="100">
        <f t="shared" si="124"/>
        <v>0</v>
      </c>
      <c r="H297" s="100">
        <f t="shared" si="124"/>
        <v>0</v>
      </c>
      <c r="I297" s="100">
        <f t="shared" si="124"/>
        <v>0</v>
      </c>
      <c r="J297" s="100">
        <f t="shared" si="124"/>
        <v>0</v>
      </c>
      <c r="K297" s="100">
        <f t="shared" si="124"/>
        <v>0</v>
      </c>
      <c r="L297" s="100">
        <f t="shared" si="124"/>
        <v>0</v>
      </c>
      <c r="M297" s="100">
        <f t="shared" si="124"/>
        <v>0</v>
      </c>
      <c r="N297" s="100">
        <f t="shared" si="124"/>
        <v>0</v>
      </c>
      <c r="O297" s="100">
        <f t="shared" si="124"/>
        <v>0</v>
      </c>
      <c r="P297" s="100">
        <f t="shared" si="124"/>
        <v>0</v>
      </c>
      <c r="Q297" s="100">
        <f t="shared" si="124"/>
        <v>0</v>
      </c>
      <c r="R297" s="100">
        <f t="shared" si="124"/>
        <v>0</v>
      </c>
      <c r="S297" s="100">
        <f t="shared" si="124"/>
        <v>0</v>
      </c>
      <c r="T297" s="100">
        <f>SUM(T293:T296)</f>
        <v>160</v>
      </c>
      <c r="U297" s="100">
        <f t="shared" si="124"/>
        <v>0</v>
      </c>
      <c r="V297" s="100">
        <f t="shared" si="124"/>
        <v>0</v>
      </c>
      <c r="W297" s="100"/>
      <c r="X297" s="100">
        <f t="shared" si="124"/>
        <v>0</v>
      </c>
      <c r="Y297" s="100"/>
      <c r="Z297" s="100">
        <f t="shared" ref="Z297:AJ297" si="125">SUM(Z293:Z296)</f>
        <v>1</v>
      </c>
      <c r="AA297" s="100">
        <f t="shared" si="125"/>
        <v>0</v>
      </c>
      <c r="AB297" s="100">
        <f>SUM(AB293:AB296)</f>
        <v>3</v>
      </c>
      <c r="AC297" s="100">
        <f t="shared" si="125"/>
        <v>0</v>
      </c>
      <c r="AD297" s="100">
        <f t="shared" si="125"/>
        <v>0</v>
      </c>
      <c r="AE297" s="100">
        <f t="shared" si="125"/>
        <v>0</v>
      </c>
      <c r="AF297" s="100">
        <f t="shared" si="125"/>
        <v>0</v>
      </c>
      <c r="AG297" s="100">
        <f t="shared" si="125"/>
        <v>2</v>
      </c>
      <c r="AH297" s="100">
        <f t="shared" si="125"/>
        <v>2</v>
      </c>
      <c r="AI297" s="100">
        <f t="shared" si="125"/>
        <v>0</v>
      </c>
      <c r="AJ297" s="100">
        <f t="shared" si="125"/>
        <v>0</v>
      </c>
      <c r="AK297" s="92"/>
    </row>
    <row r="298" spans="2:37" ht="16" customHeight="1">
      <c r="C298" s="86" t="s">
        <v>267</v>
      </c>
      <c r="D298" s="104">
        <f t="shared" si="123"/>
        <v>70</v>
      </c>
      <c r="E298" s="104"/>
      <c r="F298" s="104"/>
      <c r="G298" s="104"/>
      <c r="H298" s="104"/>
      <c r="I298" s="104"/>
      <c r="J298" s="104"/>
      <c r="K298" s="104"/>
      <c r="L298" s="104"/>
      <c r="M298" s="104"/>
      <c r="N298" s="104"/>
      <c r="O298" s="104"/>
      <c r="P298" s="104"/>
      <c r="Q298" s="104"/>
      <c r="R298" s="104"/>
      <c r="S298" s="104"/>
      <c r="T298" s="113">
        <v>70</v>
      </c>
      <c r="U298" s="104"/>
      <c r="V298" s="104"/>
      <c r="W298" s="104"/>
      <c r="X298" s="95"/>
      <c r="Y298" s="92"/>
      <c r="Z298" s="95"/>
      <c r="AA298" s="95"/>
      <c r="AB298" s="95">
        <v>1</v>
      </c>
      <c r="AC298" s="95"/>
      <c r="AD298" s="95"/>
      <c r="AE298" s="95"/>
      <c r="AF298" s="95"/>
      <c r="AG298" s="95"/>
      <c r="AH298" s="95">
        <v>1</v>
      </c>
      <c r="AI298" s="95"/>
      <c r="AJ298" s="95"/>
      <c r="AK298" s="92"/>
    </row>
    <row r="299" spans="2:37" ht="16" customHeight="1">
      <c r="B299" s="98" t="s">
        <v>82</v>
      </c>
      <c r="C299" s="99" t="s">
        <v>268</v>
      </c>
      <c r="D299" s="100">
        <f t="shared" si="123"/>
        <v>30</v>
      </c>
      <c r="E299" s="100"/>
      <c r="F299" s="100"/>
      <c r="G299" s="100">
        <v>30</v>
      </c>
      <c r="H299" s="100"/>
      <c r="I299" s="100"/>
      <c r="J299" s="100"/>
      <c r="K299" s="100"/>
      <c r="L299" s="100"/>
      <c r="M299" s="100"/>
      <c r="N299" s="100"/>
      <c r="O299" s="100"/>
      <c r="P299" s="100"/>
      <c r="Q299" s="100"/>
      <c r="R299" s="100"/>
      <c r="S299" s="100"/>
      <c r="T299" s="100"/>
      <c r="U299" s="100"/>
      <c r="V299" s="100"/>
      <c r="W299" s="100"/>
      <c r="X299" s="92"/>
      <c r="Y299" s="92"/>
      <c r="Z299" s="92">
        <v>1</v>
      </c>
      <c r="AA299" s="92"/>
      <c r="AB299" s="92"/>
      <c r="AC299" s="92"/>
      <c r="AD299" s="92"/>
      <c r="AE299" s="92"/>
      <c r="AF299" s="92"/>
      <c r="AG299" s="92"/>
      <c r="AH299" s="92">
        <v>1</v>
      </c>
      <c r="AI299" s="92"/>
      <c r="AJ299" s="92"/>
      <c r="AK299" s="92"/>
    </row>
    <row r="300" spans="2:37" ht="16" customHeight="1">
      <c r="B300" s="98"/>
      <c r="C300" s="99" t="s">
        <v>269</v>
      </c>
      <c r="D300" s="100">
        <f t="shared" ref="D300" si="126">SUM(E300:X300)</f>
        <v>40</v>
      </c>
      <c r="E300" s="100"/>
      <c r="F300" s="100"/>
      <c r="G300" s="100"/>
      <c r="H300" s="100"/>
      <c r="I300" s="100"/>
      <c r="J300" s="100"/>
      <c r="K300" s="100"/>
      <c r="L300" s="100"/>
      <c r="M300" s="100"/>
      <c r="N300" s="100"/>
      <c r="O300" s="100"/>
      <c r="P300" s="100"/>
      <c r="Q300" s="100"/>
      <c r="R300" s="100"/>
      <c r="S300" s="100"/>
      <c r="T300" s="100">
        <v>40</v>
      </c>
      <c r="U300" s="100"/>
      <c r="V300" s="100"/>
      <c r="W300" s="100"/>
      <c r="X300" s="92"/>
      <c r="Y300" s="92"/>
      <c r="Z300" s="92"/>
      <c r="AA300" s="92"/>
      <c r="AB300" s="92">
        <v>1</v>
      </c>
      <c r="AC300" s="92"/>
      <c r="AD300" s="92"/>
      <c r="AE300" s="92"/>
      <c r="AF300" s="92"/>
      <c r="AG300" s="92"/>
      <c r="AH300" s="92">
        <v>1</v>
      </c>
      <c r="AI300" s="92"/>
      <c r="AJ300" s="92"/>
      <c r="AK300" s="92"/>
    </row>
    <row r="301" spans="2:37" ht="16" customHeight="1">
      <c r="B301" s="98"/>
      <c r="C301" s="99" t="s">
        <v>393</v>
      </c>
      <c r="D301" s="100">
        <f t="shared" si="123"/>
        <v>40</v>
      </c>
      <c r="E301" s="100"/>
      <c r="F301" s="100"/>
      <c r="G301" s="100"/>
      <c r="H301" s="100"/>
      <c r="I301" s="100"/>
      <c r="J301" s="100"/>
      <c r="K301" s="100"/>
      <c r="L301" s="100"/>
      <c r="M301" s="100"/>
      <c r="N301" s="100"/>
      <c r="O301" s="100"/>
      <c r="P301" s="100"/>
      <c r="Q301" s="100"/>
      <c r="R301" s="100"/>
      <c r="S301" s="100"/>
      <c r="T301" s="100">
        <v>40</v>
      </c>
      <c r="U301" s="100"/>
      <c r="V301" s="100"/>
      <c r="W301" s="100"/>
      <c r="X301" s="92"/>
      <c r="Y301" s="92"/>
      <c r="Z301" s="92"/>
      <c r="AA301" s="92"/>
      <c r="AB301" s="92">
        <v>1</v>
      </c>
      <c r="AC301" s="92"/>
      <c r="AD301" s="92"/>
      <c r="AE301" s="92"/>
      <c r="AF301" s="92"/>
      <c r="AG301" s="92"/>
      <c r="AH301" s="92">
        <v>1</v>
      </c>
      <c r="AI301" s="92"/>
      <c r="AJ301" s="92"/>
      <c r="AK301" s="92"/>
    </row>
    <row r="302" spans="2:37" ht="16" customHeight="1">
      <c r="C302" s="99" t="s">
        <v>62</v>
      </c>
      <c r="D302" s="100">
        <f t="shared" si="123"/>
        <v>180</v>
      </c>
      <c r="E302" s="100">
        <f t="shared" ref="E302:L302" si="127">SUM(E298:E300)</f>
        <v>0</v>
      </c>
      <c r="F302" s="100">
        <f t="shared" si="127"/>
        <v>0</v>
      </c>
      <c r="G302" s="100">
        <f t="shared" si="127"/>
        <v>30</v>
      </c>
      <c r="H302" s="100">
        <f t="shared" si="127"/>
        <v>0</v>
      </c>
      <c r="I302" s="100">
        <f t="shared" si="127"/>
        <v>0</v>
      </c>
      <c r="J302" s="100">
        <f t="shared" si="127"/>
        <v>0</v>
      </c>
      <c r="K302" s="100">
        <f t="shared" si="127"/>
        <v>0</v>
      </c>
      <c r="L302" s="100">
        <f t="shared" si="127"/>
        <v>0</v>
      </c>
      <c r="M302" s="100">
        <f t="shared" ref="M302:V302" si="128">SUM(M298:M301)</f>
        <v>0</v>
      </c>
      <c r="N302" s="100">
        <f t="shared" si="128"/>
        <v>0</v>
      </c>
      <c r="O302" s="100">
        <f t="shared" si="128"/>
        <v>0</v>
      </c>
      <c r="P302" s="100">
        <f t="shared" si="128"/>
        <v>0</v>
      </c>
      <c r="Q302" s="100">
        <f t="shared" si="128"/>
        <v>0</v>
      </c>
      <c r="R302" s="100">
        <f t="shared" si="128"/>
        <v>0</v>
      </c>
      <c r="S302" s="100">
        <f t="shared" si="128"/>
        <v>0</v>
      </c>
      <c r="T302" s="100">
        <f t="shared" si="128"/>
        <v>150</v>
      </c>
      <c r="U302" s="100">
        <f t="shared" si="128"/>
        <v>0</v>
      </c>
      <c r="V302" s="100">
        <f t="shared" si="128"/>
        <v>0</v>
      </c>
      <c r="W302" s="100"/>
      <c r="X302" s="100">
        <f t="shared" ref="X302:AJ302" si="129">SUM(X298:X301)</f>
        <v>0</v>
      </c>
      <c r="Y302" s="100">
        <f t="shared" si="129"/>
        <v>0</v>
      </c>
      <c r="Z302" s="100">
        <f t="shared" si="129"/>
        <v>1</v>
      </c>
      <c r="AA302" s="100">
        <f t="shared" si="129"/>
        <v>0</v>
      </c>
      <c r="AB302" s="100">
        <f t="shared" si="129"/>
        <v>3</v>
      </c>
      <c r="AC302" s="100">
        <f t="shared" si="129"/>
        <v>0</v>
      </c>
      <c r="AD302" s="100">
        <f t="shared" si="129"/>
        <v>0</v>
      </c>
      <c r="AE302" s="100">
        <f t="shared" si="129"/>
        <v>0</v>
      </c>
      <c r="AF302" s="100">
        <f t="shared" si="129"/>
        <v>0</v>
      </c>
      <c r="AG302" s="100">
        <f t="shared" si="129"/>
        <v>0</v>
      </c>
      <c r="AH302" s="100">
        <f t="shared" si="129"/>
        <v>4</v>
      </c>
      <c r="AI302" s="100">
        <f t="shared" si="129"/>
        <v>0</v>
      </c>
      <c r="AJ302" s="100">
        <f t="shared" si="129"/>
        <v>0</v>
      </c>
      <c r="AK302" s="92"/>
    </row>
    <row r="303" spans="2:37" ht="16" customHeight="1">
      <c r="C303" s="86" t="s">
        <v>270</v>
      </c>
      <c r="D303" s="104">
        <f t="shared" si="123"/>
        <v>40</v>
      </c>
      <c r="E303" s="104"/>
      <c r="F303" s="104"/>
      <c r="G303" s="104"/>
      <c r="H303" s="104"/>
      <c r="I303" s="104"/>
      <c r="J303" s="104"/>
      <c r="K303" s="104"/>
      <c r="L303" s="104"/>
      <c r="M303" s="104"/>
      <c r="N303" s="104"/>
      <c r="O303" s="104"/>
      <c r="P303" s="104"/>
      <c r="Q303" s="104"/>
      <c r="R303" s="104"/>
      <c r="S303" s="104"/>
      <c r="T303" s="104">
        <v>40</v>
      </c>
      <c r="U303" s="104"/>
      <c r="V303" s="104"/>
      <c r="W303" s="104"/>
      <c r="X303" s="95"/>
      <c r="Y303" s="92"/>
      <c r="Z303" s="95"/>
      <c r="AA303" s="95"/>
      <c r="AB303" s="95">
        <v>1</v>
      </c>
      <c r="AC303" s="95"/>
      <c r="AD303" s="95"/>
      <c r="AE303" s="95"/>
      <c r="AF303" s="95"/>
      <c r="AG303" s="95"/>
      <c r="AH303" s="95">
        <v>1</v>
      </c>
      <c r="AI303" s="95"/>
      <c r="AJ303" s="95"/>
      <c r="AK303" s="92"/>
    </row>
    <row r="304" spans="2:37" ht="16" customHeight="1">
      <c r="B304" s="98" t="s">
        <v>82</v>
      </c>
      <c r="C304" s="99" t="s">
        <v>271</v>
      </c>
      <c r="D304" s="100">
        <f t="shared" si="123"/>
        <v>80</v>
      </c>
      <c r="E304" s="100"/>
      <c r="F304" s="100"/>
      <c r="G304" s="100"/>
      <c r="H304" s="100"/>
      <c r="I304" s="100"/>
      <c r="J304" s="100"/>
      <c r="K304" s="100"/>
      <c r="L304" s="100"/>
      <c r="M304" s="100">
        <v>80</v>
      </c>
      <c r="N304" s="100"/>
      <c r="O304" s="100"/>
      <c r="P304" s="100"/>
      <c r="Q304" s="100"/>
      <c r="R304" s="100"/>
      <c r="S304" s="100"/>
      <c r="T304" s="100"/>
      <c r="U304" s="100"/>
      <c r="V304" s="100"/>
      <c r="W304" s="100"/>
      <c r="X304" s="92"/>
      <c r="Y304" s="92"/>
      <c r="Z304" s="92">
        <v>1</v>
      </c>
      <c r="AA304" s="92"/>
      <c r="AB304" s="92"/>
      <c r="AC304" s="92"/>
      <c r="AD304" s="92"/>
      <c r="AE304" s="92"/>
      <c r="AF304" s="92"/>
      <c r="AG304" s="92"/>
      <c r="AH304" s="92">
        <v>1</v>
      </c>
      <c r="AI304" s="92"/>
      <c r="AJ304" s="92"/>
      <c r="AK304" s="92"/>
    </row>
    <row r="305" spans="2:37" ht="16" customHeight="1">
      <c r="B305" s="98" t="s">
        <v>82</v>
      </c>
      <c r="C305" s="99" t="s">
        <v>272</v>
      </c>
      <c r="D305" s="100">
        <f t="shared" si="123"/>
        <v>80</v>
      </c>
      <c r="E305" s="100">
        <v>80</v>
      </c>
      <c r="F305" s="100"/>
      <c r="G305" s="100"/>
      <c r="H305" s="100"/>
      <c r="I305" s="100">
        <v>0</v>
      </c>
      <c r="J305" s="100"/>
      <c r="K305" s="100"/>
      <c r="L305" s="100">
        <v>0</v>
      </c>
      <c r="M305" s="100"/>
      <c r="N305" s="100"/>
      <c r="O305" s="100"/>
      <c r="P305" s="100"/>
      <c r="Q305" s="100"/>
      <c r="R305" s="100"/>
      <c r="S305" s="100"/>
      <c r="T305" s="100"/>
      <c r="U305" s="100"/>
      <c r="V305" s="100"/>
      <c r="W305" s="100"/>
      <c r="X305" s="92"/>
      <c r="Y305" s="92"/>
      <c r="Z305" s="92">
        <v>1</v>
      </c>
      <c r="AA305" s="92"/>
      <c r="AB305" s="92"/>
      <c r="AC305" s="92"/>
      <c r="AD305" s="92"/>
      <c r="AE305" s="92"/>
      <c r="AF305" s="92"/>
      <c r="AG305" s="92"/>
      <c r="AH305" s="92">
        <v>1</v>
      </c>
      <c r="AI305" s="92"/>
      <c r="AJ305" s="92"/>
      <c r="AK305" s="92"/>
    </row>
    <row r="306" spans="2:37" ht="16" customHeight="1">
      <c r="C306" s="99" t="s">
        <v>273</v>
      </c>
      <c r="D306" s="100">
        <f t="shared" si="123"/>
        <v>50</v>
      </c>
      <c r="E306" s="100"/>
      <c r="F306" s="100"/>
      <c r="G306" s="100"/>
      <c r="H306" s="100"/>
      <c r="I306" s="100"/>
      <c r="J306" s="100"/>
      <c r="K306" s="100"/>
      <c r="L306" s="100"/>
      <c r="M306" s="100"/>
      <c r="N306" s="100"/>
      <c r="O306" s="100"/>
      <c r="P306" s="100"/>
      <c r="Q306" s="100"/>
      <c r="R306" s="100"/>
      <c r="S306" s="100"/>
      <c r="T306" s="100">
        <v>50</v>
      </c>
      <c r="U306" s="100"/>
      <c r="V306" s="100"/>
      <c r="W306" s="100"/>
      <c r="X306" s="92"/>
      <c r="Y306" s="92"/>
      <c r="Z306" s="92"/>
      <c r="AA306" s="92"/>
      <c r="AB306" s="92">
        <v>1</v>
      </c>
      <c r="AC306" s="92"/>
      <c r="AD306" s="92"/>
      <c r="AE306" s="92"/>
      <c r="AF306" s="92"/>
      <c r="AG306" s="92"/>
      <c r="AH306" s="92">
        <v>1</v>
      </c>
      <c r="AI306" s="92"/>
      <c r="AJ306" s="92"/>
      <c r="AK306" s="92"/>
    </row>
    <row r="307" spans="2:37" ht="16" customHeight="1">
      <c r="C307" s="99" t="s">
        <v>323</v>
      </c>
      <c r="D307" s="100">
        <f t="shared" si="123"/>
        <v>60</v>
      </c>
      <c r="E307" s="100"/>
      <c r="F307" s="100"/>
      <c r="G307" s="100"/>
      <c r="H307" s="100"/>
      <c r="I307" s="100"/>
      <c r="J307" s="100"/>
      <c r="K307" s="100"/>
      <c r="L307" s="100"/>
      <c r="M307" s="100"/>
      <c r="N307" s="100"/>
      <c r="O307" s="100"/>
      <c r="P307" s="100"/>
      <c r="Q307" s="100"/>
      <c r="R307" s="100"/>
      <c r="S307" s="100"/>
      <c r="T307" s="100">
        <v>60</v>
      </c>
      <c r="U307" s="100"/>
      <c r="V307" s="100"/>
      <c r="W307" s="100"/>
      <c r="X307" s="92"/>
      <c r="Y307" s="92"/>
      <c r="Z307" s="92"/>
      <c r="AA307" s="92"/>
      <c r="AB307" s="92">
        <v>1</v>
      </c>
      <c r="AC307" s="92"/>
      <c r="AD307" s="92"/>
      <c r="AE307" s="92"/>
      <c r="AF307" s="92"/>
      <c r="AG307" s="92"/>
      <c r="AH307" s="92">
        <v>1</v>
      </c>
      <c r="AI307" s="92"/>
      <c r="AJ307" s="92"/>
      <c r="AK307" s="92"/>
    </row>
    <row r="308" spans="2:37" ht="16" customHeight="1">
      <c r="C308" s="99" t="s">
        <v>63</v>
      </c>
      <c r="D308" s="100">
        <f t="shared" si="123"/>
        <v>310</v>
      </c>
      <c r="E308" s="100">
        <f t="shared" ref="E308:X308" si="130">SUM(E303:E306)</f>
        <v>80</v>
      </c>
      <c r="F308" s="100">
        <f t="shared" si="130"/>
        <v>0</v>
      </c>
      <c r="G308" s="100">
        <f t="shared" si="130"/>
        <v>0</v>
      </c>
      <c r="H308" s="100">
        <f t="shared" si="130"/>
        <v>0</v>
      </c>
      <c r="I308" s="100">
        <f t="shared" si="130"/>
        <v>0</v>
      </c>
      <c r="J308" s="100">
        <f t="shared" si="130"/>
        <v>0</v>
      </c>
      <c r="K308" s="100">
        <f t="shared" si="130"/>
        <v>0</v>
      </c>
      <c r="L308" s="100">
        <f t="shared" si="130"/>
        <v>0</v>
      </c>
      <c r="M308" s="100">
        <f t="shared" si="130"/>
        <v>80</v>
      </c>
      <c r="N308" s="100">
        <f t="shared" si="130"/>
        <v>0</v>
      </c>
      <c r="O308" s="100">
        <f t="shared" si="130"/>
        <v>0</v>
      </c>
      <c r="P308" s="100">
        <f t="shared" si="130"/>
        <v>0</v>
      </c>
      <c r="Q308" s="100">
        <f t="shared" si="130"/>
        <v>0</v>
      </c>
      <c r="R308" s="100">
        <f t="shared" si="130"/>
        <v>0</v>
      </c>
      <c r="S308" s="100">
        <f t="shared" si="130"/>
        <v>0</v>
      </c>
      <c r="T308" s="100">
        <f>SUM(T303:T307)</f>
        <v>150</v>
      </c>
      <c r="U308" s="100">
        <f t="shared" si="130"/>
        <v>0</v>
      </c>
      <c r="V308" s="100">
        <f t="shared" si="130"/>
        <v>0</v>
      </c>
      <c r="W308" s="100"/>
      <c r="X308" s="100">
        <f t="shared" si="130"/>
        <v>0</v>
      </c>
      <c r="Y308" s="100"/>
      <c r="Z308" s="100">
        <f t="shared" ref="Z308:AJ308" si="131">SUM(Z303:Z306)</f>
        <v>2</v>
      </c>
      <c r="AA308" s="100">
        <f t="shared" si="131"/>
        <v>0</v>
      </c>
      <c r="AB308" s="100">
        <f>SUM(AB303:AB307)</f>
        <v>3</v>
      </c>
      <c r="AC308" s="100">
        <f t="shared" si="131"/>
        <v>0</v>
      </c>
      <c r="AD308" s="100">
        <f>SUM(AD303:AD307)</f>
        <v>0</v>
      </c>
      <c r="AE308" s="100">
        <f>SUM(AE303:AE307)</f>
        <v>0</v>
      </c>
      <c r="AF308" s="100">
        <f t="shared" si="131"/>
        <v>0</v>
      </c>
      <c r="AG308" s="100">
        <f t="shared" si="131"/>
        <v>0</v>
      </c>
      <c r="AH308" s="100">
        <f>SUM(AH303:AH307)</f>
        <v>5</v>
      </c>
      <c r="AI308" s="100">
        <f>SUM(AI303:AI307)</f>
        <v>0</v>
      </c>
      <c r="AJ308" s="100">
        <f t="shared" si="131"/>
        <v>0</v>
      </c>
      <c r="AK308" s="92"/>
    </row>
    <row r="309" spans="2:37" ht="16" customHeight="1">
      <c r="B309" s="98"/>
      <c r="C309" s="86" t="s">
        <v>274</v>
      </c>
      <c r="D309" s="104">
        <f t="shared" si="123"/>
        <v>40</v>
      </c>
      <c r="E309" s="104"/>
      <c r="F309" s="104"/>
      <c r="G309" s="104"/>
      <c r="H309" s="104"/>
      <c r="I309" s="104"/>
      <c r="J309" s="104"/>
      <c r="K309" s="104"/>
      <c r="L309" s="104"/>
      <c r="M309" s="104"/>
      <c r="N309" s="104"/>
      <c r="O309" s="104"/>
      <c r="P309" s="104"/>
      <c r="Q309" s="104"/>
      <c r="R309" s="104"/>
      <c r="S309" s="104"/>
      <c r="T309" s="104">
        <v>40</v>
      </c>
      <c r="U309" s="104"/>
      <c r="V309" s="104"/>
      <c r="W309" s="104"/>
      <c r="X309" s="95"/>
      <c r="Y309" s="92"/>
      <c r="Z309" s="95"/>
      <c r="AA309" s="95"/>
      <c r="AB309" s="95">
        <v>1</v>
      </c>
      <c r="AC309" s="95"/>
      <c r="AD309" s="95"/>
      <c r="AE309" s="95"/>
      <c r="AF309" s="95"/>
      <c r="AG309" s="95"/>
      <c r="AH309" s="95">
        <v>1</v>
      </c>
      <c r="AI309" s="95"/>
      <c r="AJ309" s="95"/>
      <c r="AK309" s="92"/>
    </row>
    <row r="310" spans="2:37" ht="16" customHeight="1">
      <c r="B310" s="98" t="s">
        <v>82</v>
      </c>
      <c r="C310" s="99" t="s">
        <v>275</v>
      </c>
      <c r="D310" s="100">
        <f t="shared" si="123"/>
        <v>40</v>
      </c>
      <c r="E310" s="100"/>
      <c r="F310" s="100"/>
      <c r="G310" s="100"/>
      <c r="H310" s="100"/>
      <c r="I310" s="100"/>
      <c r="J310" s="100"/>
      <c r="K310" s="100"/>
      <c r="L310" s="100"/>
      <c r="M310" s="100"/>
      <c r="N310" s="100"/>
      <c r="O310" s="100"/>
      <c r="P310" s="100"/>
      <c r="Q310" s="100"/>
      <c r="R310" s="100"/>
      <c r="S310" s="100"/>
      <c r="T310" s="100">
        <v>40</v>
      </c>
      <c r="U310" s="100"/>
      <c r="V310" s="100"/>
      <c r="W310" s="100"/>
      <c r="X310" s="92"/>
      <c r="Y310" s="92"/>
      <c r="Z310" s="92"/>
      <c r="AA310" s="92"/>
      <c r="AB310" s="92">
        <v>1</v>
      </c>
      <c r="AC310" s="92"/>
      <c r="AD310" s="92"/>
      <c r="AE310" s="92"/>
      <c r="AF310" s="92"/>
      <c r="AG310" s="92"/>
      <c r="AH310" s="92">
        <v>1</v>
      </c>
      <c r="AI310" s="92"/>
      <c r="AJ310" s="92"/>
      <c r="AK310" s="92"/>
    </row>
    <row r="311" spans="2:37" ht="16" customHeight="1">
      <c r="B311" s="98" t="s">
        <v>82</v>
      </c>
      <c r="C311" s="99" t="s">
        <v>276</v>
      </c>
      <c r="D311" s="100">
        <f t="shared" si="123"/>
        <v>40</v>
      </c>
      <c r="E311" s="100"/>
      <c r="F311" s="100"/>
      <c r="G311" s="100"/>
      <c r="H311" s="100"/>
      <c r="I311" s="100"/>
      <c r="J311" s="100"/>
      <c r="K311" s="100"/>
      <c r="L311" s="100"/>
      <c r="M311" s="100"/>
      <c r="N311" s="100"/>
      <c r="O311" s="100"/>
      <c r="P311" s="100"/>
      <c r="Q311" s="100"/>
      <c r="R311" s="100"/>
      <c r="S311" s="100"/>
      <c r="T311" s="100">
        <v>40</v>
      </c>
      <c r="U311" s="100"/>
      <c r="V311" s="100"/>
      <c r="W311" s="100"/>
      <c r="X311" s="92"/>
      <c r="Y311" s="92"/>
      <c r="Z311" s="92"/>
      <c r="AA311" s="92"/>
      <c r="AB311" s="92">
        <v>1</v>
      </c>
      <c r="AC311" s="92"/>
      <c r="AD311" s="92"/>
      <c r="AE311" s="92"/>
      <c r="AF311" s="92"/>
      <c r="AG311" s="92"/>
      <c r="AH311" s="92">
        <v>1</v>
      </c>
      <c r="AI311" s="92"/>
      <c r="AJ311" s="92"/>
      <c r="AK311" s="92"/>
    </row>
    <row r="312" spans="2:37" ht="16" customHeight="1">
      <c r="B312" s="98" t="s">
        <v>82</v>
      </c>
      <c r="C312" s="99" t="s">
        <v>277</v>
      </c>
      <c r="D312" s="100">
        <f t="shared" si="123"/>
        <v>60</v>
      </c>
      <c r="E312" s="100"/>
      <c r="F312" s="100"/>
      <c r="G312" s="100"/>
      <c r="H312" s="100"/>
      <c r="I312" s="100"/>
      <c r="J312" s="100"/>
      <c r="K312" s="100"/>
      <c r="L312" s="100"/>
      <c r="M312" s="100"/>
      <c r="N312" s="100"/>
      <c r="O312" s="100"/>
      <c r="P312" s="100"/>
      <c r="Q312" s="100"/>
      <c r="R312" s="100"/>
      <c r="S312" s="100"/>
      <c r="T312" s="100">
        <v>60</v>
      </c>
      <c r="U312" s="100"/>
      <c r="V312" s="100"/>
      <c r="W312" s="100"/>
      <c r="X312" s="92"/>
      <c r="Y312" s="92"/>
      <c r="Z312" s="92"/>
      <c r="AA312" s="92"/>
      <c r="AB312" s="92">
        <v>1</v>
      </c>
      <c r="AC312" s="92"/>
      <c r="AD312" s="92"/>
      <c r="AE312" s="92"/>
      <c r="AF312" s="92"/>
      <c r="AG312" s="92"/>
      <c r="AH312" s="92">
        <v>1</v>
      </c>
      <c r="AI312" s="92"/>
      <c r="AJ312" s="92"/>
      <c r="AK312" s="92"/>
    </row>
    <row r="313" spans="2:37" ht="16" customHeight="1">
      <c r="B313" s="98" t="s">
        <v>82</v>
      </c>
      <c r="C313" s="99" t="s">
        <v>278</v>
      </c>
      <c r="D313" s="100">
        <f t="shared" si="123"/>
        <v>70</v>
      </c>
      <c r="E313" s="100">
        <v>15</v>
      </c>
      <c r="F313" s="100"/>
      <c r="G313" s="100">
        <v>15</v>
      </c>
      <c r="H313" s="100"/>
      <c r="I313" s="100">
        <v>20</v>
      </c>
      <c r="J313" s="100">
        <v>20</v>
      </c>
      <c r="K313" s="100"/>
      <c r="L313" s="100"/>
      <c r="M313" s="100"/>
      <c r="N313" s="100"/>
      <c r="O313" s="100"/>
      <c r="P313" s="100"/>
      <c r="Q313" s="100"/>
      <c r="R313" s="100"/>
      <c r="S313" s="100"/>
      <c r="T313" s="100"/>
      <c r="U313" s="100"/>
      <c r="V313" s="100"/>
      <c r="W313" s="100"/>
      <c r="X313" s="92"/>
      <c r="Y313" s="92"/>
      <c r="Z313" s="92">
        <v>1</v>
      </c>
      <c r="AA313" s="92"/>
      <c r="AB313" s="92"/>
      <c r="AC313" s="92"/>
      <c r="AD313" s="92"/>
      <c r="AE313" s="92"/>
      <c r="AF313" s="92"/>
      <c r="AG313" s="92"/>
      <c r="AH313" s="92">
        <v>1</v>
      </c>
      <c r="AI313" s="92"/>
      <c r="AJ313" s="92"/>
      <c r="AK313" s="92"/>
    </row>
    <row r="314" spans="2:37" ht="16" customHeight="1">
      <c r="B314" s="98" t="s">
        <v>82</v>
      </c>
      <c r="C314" s="99" t="s">
        <v>279</v>
      </c>
      <c r="D314" s="100">
        <f t="shared" si="123"/>
        <v>76</v>
      </c>
      <c r="E314" s="100"/>
      <c r="F314" s="100"/>
      <c r="G314" s="100"/>
      <c r="H314" s="100"/>
      <c r="I314" s="100"/>
      <c r="J314" s="100"/>
      <c r="K314" s="100"/>
      <c r="L314" s="100"/>
      <c r="M314" s="100"/>
      <c r="N314" s="100"/>
      <c r="O314" s="100"/>
      <c r="P314" s="100"/>
      <c r="Q314" s="100"/>
      <c r="R314" s="100"/>
      <c r="S314" s="100"/>
      <c r="T314" s="100">
        <v>76</v>
      </c>
      <c r="U314" s="100"/>
      <c r="V314" s="100"/>
      <c r="W314" s="100"/>
      <c r="X314" s="92"/>
      <c r="Y314" s="92"/>
      <c r="Z314" s="92"/>
      <c r="AA314" s="92"/>
      <c r="AB314" s="92">
        <v>1</v>
      </c>
      <c r="AC314" s="92"/>
      <c r="AD314" s="92"/>
      <c r="AE314" s="92"/>
      <c r="AF314" s="92"/>
      <c r="AG314" s="92"/>
      <c r="AH314" s="92">
        <v>1</v>
      </c>
      <c r="AI314" s="92"/>
      <c r="AJ314" s="92"/>
      <c r="AK314" s="92"/>
    </row>
    <row r="315" spans="2:37" ht="16" customHeight="1">
      <c r="B315" s="98" t="s">
        <v>82</v>
      </c>
      <c r="C315" s="99" t="s">
        <v>280</v>
      </c>
      <c r="D315" s="100">
        <f t="shared" si="123"/>
        <v>30</v>
      </c>
      <c r="E315" s="100">
        <v>30</v>
      </c>
      <c r="F315" s="100"/>
      <c r="G315" s="100"/>
      <c r="H315" s="100"/>
      <c r="I315" s="100">
        <v>0</v>
      </c>
      <c r="J315" s="100">
        <f>30-30</f>
        <v>0</v>
      </c>
      <c r="K315" s="100">
        <v>0</v>
      </c>
      <c r="L315" s="100"/>
      <c r="M315" s="100"/>
      <c r="N315" s="100"/>
      <c r="O315" s="100"/>
      <c r="P315" s="100"/>
      <c r="Q315" s="100"/>
      <c r="R315" s="100"/>
      <c r="S315" s="100"/>
      <c r="T315" s="100"/>
      <c r="U315" s="100"/>
      <c r="V315" s="100"/>
      <c r="W315" s="100"/>
      <c r="X315" s="92"/>
      <c r="Y315" s="92"/>
      <c r="Z315" s="92">
        <v>1</v>
      </c>
      <c r="AA315" s="92"/>
      <c r="AB315" s="92"/>
      <c r="AC315" s="92"/>
      <c r="AD315" s="92"/>
      <c r="AE315" s="92"/>
      <c r="AF315" s="92"/>
      <c r="AG315" s="92"/>
      <c r="AH315" s="92">
        <v>1</v>
      </c>
      <c r="AI315" s="92"/>
      <c r="AJ315" s="92"/>
      <c r="AK315" s="92"/>
    </row>
    <row r="316" spans="2:37" ht="16" customHeight="1">
      <c r="C316" s="99" t="s">
        <v>64</v>
      </c>
      <c r="D316" s="100">
        <f t="shared" si="123"/>
        <v>356</v>
      </c>
      <c r="E316" s="100">
        <f t="shared" ref="E316:X316" si="132">SUM(E309:E315)</f>
        <v>45</v>
      </c>
      <c r="F316" s="100">
        <f t="shared" si="132"/>
        <v>0</v>
      </c>
      <c r="G316" s="100">
        <f t="shared" si="132"/>
        <v>15</v>
      </c>
      <c r="H316" s="100">
        <f t="shared" si="132"/>
        <v>0</v>
      </c>
      <c r="I316" s="100">
        <f t="shared" si="132"/>
        <v>20</v>
      </c>
      <c r="J316" s="100">
        <f t="shared" si="132"/>
        <v>20</v>
      </c>
      <c r="K316" s="100">
        <f t="shared" si="132"/>
        <v>0</v>
      </c>
      <c r="L316" s="100">
        <f t="shared" si="132"/>
        <v>0</v>
      </c>
      <c r="M316" s="100">
        <f t="shared" si="132"/>
        <v>0</v>
      </c>
      <c r="N316" s="100">
        <f t="shared" si="132"/>
        <v>0</v>
      </c>
      <c r="O316" s="100">
        <f t="shared" si="132"/>
        <v>0</v>
      </c>
      <c r="P316" s="100">
        <f t="shared" si="132"/>
        <v>0</v>
      </c>
      <c r="Q316" s="100">
        <f t="shared" si="132"/>
        <v>0</v>
      </c>
      <c r="R316" s="100">
        <f t="shared" si="132"/>
        <v>0</v>
      </c>
      <c r="S316" s="100">
        <f t="shared" si="132"/>
        <v>0</v>
      </c>
      <c r="T316" s="100">
        <f>SUM(T309:T315)</f>
        <v>256</v>
      </c>
      <c r="U316" s="100">
        <f t="shared" si="132"/>
        <v>0</v>
      </c>
      <c r="V316" s="100">
        <f t="shared" si="132"/>
        <v>0</v>
      </c>
      <c r="W316" s="100"/>
      <c r="X316" s="100">
        <f t="shared" si="132"/>
        <v>0</v>
      </c>
      <c r="Y316" s="100"/>
      <c r="Z316" s="100">
        <f t="shared" ref="Z316:AJ316" si="133">SUM(Z309:Z315)</f>
        <v>2</v>
      </c>
      <c r="AA316" s="100">
        <f t="shared" si="133"/>
        <v>0</v>
      </c>
      <c r="AB316" s="100">
        <f>SUM(AB309:AB315)</f>
        <v>5</v>
      </c>
      <c r="AC316" s="100">
        <f t="shared" si="133"/>
        <v>0</v>
      </c>
      <c r="AD316" s="100">
        <f t="shared" si="133"/>
        <v>0</v>
      </c>
      <c r="AE316" s="100">
        <f>SUM(AE309:AE315)</f>
        <v>0</v>
      </c>
      <c r="AF316" s="100">
        <f t="shared" si="133"/>
        <v>0</v>
      </c>
      <c r="AG316" s="100">
        <f t="shared" si="133"/>
        <v>0</v>
      </c>
      <c r="AH316" s="100">
        <f t="shared" si="133"/>
        <v>7</v>
      </c>
      <c r="AI316" s="100">
        <f t="shared" si="133"/>
        <v>0</v>
      </c>
      <c r="AJ316" s="100">
        <f t="shared" si="133"/>
        <v>0</v>
      </c>
      <c r="AK316" s="92"/>
    </row>
    <row r="317" spans="2:37" ht="16" customHeight="1">
      <c r="B317" s="98" t="s">
        <v>82</v>
      </c>
      <c r="C317" s="86" t="s">
        <v>281</v>
      </c>
      <c r="D317" s="104">
        <f t="shared" si="123"/>
        <v>120</v>
      </c>
      <c r="E317" s="104"/>
      <c r="F317" s="104"/>
      <c r="G317" s="104"/>
      <c r="H317" s="104"/>
      <c r="I317" s="104"/>
      <c r="J317" s="104"/>
      <c r="K317" s="104"/>
      <c r="L317" s="104"/>
      <c r="M317" s="104"/>
      <c r="N317" s="104"/>
      <c r="O317" s="104"/>
      <c r="P317" s="104"/>
      <c r="Q317" s="104"/>
      <c r="R317" s="104"/>
      <c r="S317" s="104"/>
      <c r="T317" s="104">
        <v>120</v>
      </c>
      <c r="U317" s="104"/>
      <c r="V317" s="104"/>
      <c r="W317" s="104"/>
      <c r="X317" s="95"/>
      <c r="Y317" s="92"/>
      <c r="Z317" s="95"/>
      <c r="AA317" s="95"/>
      <c r="AB317" s="95">
        <v>1</v>
      </c>
      <c r="AC317" s="95"/>
      <c r="AD317" s="95"/>
      <c r="AE317" s="95"/>
      <c r="AF317" s="95"/>
      <c r="AG317" s="95"/>
      <c r="AH317" s="95">
        <v>1</v>
      </c>
      <c r="AI317" s="95"/>
      <c r="AJ317" s="95"/>
      <c r="AK317" s="92"/>
    </row>
    <row r="318" spans="2:37" ht="16" customHeight="1">
      <c r="B318" s="98" t="s">
        <v>82</v>
      </c>
      <c r="C318" s="99" t="s">
        <v>282</v>
      </c>
      <c r="D318" s="100">
        <f t="shared" si="123"/>
        <v>100</v>
      </c>
      <c r="E318" s="100"/>
      <c r="F318" s="100"/>
      <c r="G318" s="100"/>
      <c r="H318" s="100"/>
      <c r="I318" s="100"/>
      <c r="J318" s="100"/>
      <c r="K318" s="100"/>
      <c r="L318" s="100"/>
      <c r="M318" s="100"/>
      <c r="N318" s="100"/>
      <c r="O318" s="100"/>
      <c r="P318" s="100"/>
      <c r="Q318" s="100"/>
      <c r="R318" s="100"/>
      <c r="S318" s="100"/>
      <c r="T318" s="100">
        <v>100</v>
      </c>
      <c r="U318" s="100"/>
      <c r="V318" s="100"/>
      <c r="W318" s="100"/>
      <c r="X318" s="92"/>
      <c r="Y318" s="92"/>
      <c r="Z318" s="92"/>
      <c r="AA318" s="92"/>
      <c r="AB318" s="92">
        <v>1</v>
      </c>
      <c r="AC318" s="92"/>
      <c r="AD318" s="92"/>
      <c r="AE318" s="92"/>
      <c r="AF318" s="92"/>
      <c r="AG318" s="92"/>
      <c r="AH318" s="92">
        <v>1</v>
      </c>
      <c r="AI318" s="92"/>
      <c r="AJ318" s="92"/>
      <c r="AK318" s="92"/>
    </row>
    <row r="319" spans="2:37" ht="16" customHeight="1">
      <c r="B319" s="98" t="s">
        <v>82</v>
      </c>
      <c r="C319" s="99" t="s">
        <v>283</v>
      </c>
      <c r="D319" s="100">
        <f t="shared" si="123"/>
        <v>160</v>
      </c>
      <c r="E319" s="100">
        <v>40</v>
      </c>
      <c r="F319" s="100"/>
      <c r="G319" s="100">
        <v>40</v>
      </c>
      <c r="H319" s="100"/>
      <c r="I319" s="100"/>
      <c r="J319" s="100"/>
      <c r="K319" s="100"/>
      <c r="L319" s="100"/>
      <c r="M319" s="100">
        <v>40</v>
      </c>
      <c r="N319" s="133">
        <v>40</v>
      </c>
      <c r="O319" s="100"/>
      <c r="P319" s="100"/>
      <c r="Q319" s="100"/>
      <c r="R319" s="100"/>
      <c r="S319" s="100"/>
      <c r="T319" s="100"/>
      <c r="U319" s="100"/>
      <c r="V319" s="100"/>
      <c r="W319" s="100"/>
      <c r="X319" s="92"/>
      <c r="Y319" s="92"/>
      <c r="Z319" s="92">
        <v>1</v>
      </c>
      <c r="AA319" s="92"/>
      <c r="AB319" s="92"/>
      <c r="AC319" s="92"/>
      <c r="AD319" s="92"/>
      <c r="AE319" s="92"/>
      <c r="AF319" s="92"/>
      <c r="AG319" s="92"/>
      <c r="AH319" s="92">
        <v>1</v>
      </c>
      <c r="AI319" s="92"/>
      <c r="AJ319" s="92"/>
      <c r="AK319" s="92"/>
    </row>
    <row r="320" spans="2:37" ht="16" customHeight="1">
      <c r="C320" s="99" t="s">
        <v>284</v>
      </c>
      <c r="D320" s="100">
        <f t="shared" si="123"/>
        <v>40</v>
      </c>
      <c r="E320" s="100"/>
      <c r="F320" s="100"/>
      <c r="G320" s="100"/>
      <c r="H320" s="100"/>
      <c r="I320" s="100"/>
      <c r="J320" s="100"/>
      <c r="K320" s="100"/>
      <c r="L320" s="100"/>
      <c r="M320" s="100"/>
      <c r="N320" s="100"/>
      <c r="O320" s="100"/>
      <c r="P320" s="100"/>
      <c r="Q320" s="100"/>
      <c r="R320" s="100"/>
      <c r="S320" s="100"/>
      <c r="T320" s="100">
        <v>40</v>
      </c>
      <c r="U320" s="100"/>
      <c r="V320" s="100"/>
      <c r="W320" s="100"/>
      <c r="X320" s="92"/>
      <c r="Y320" s="92"/>
      <c r="Z320" s="92"/>
      <c r="AA320" s="92"/>
      <c r="AB320" s="92">
        <v>1</v>
      </c>
      <c r="AC320" s="92"/>
      <c r="AD320" s="92"/>
      <c r="AE320" s="92"/>
      <c r="AF320" s="92"/>
      <c r="AG320" s="92"/>
      <c r="AH320" s="92">
        <v>1</v>
      </c>
      <c r="AI320" s="92"/>
      <c r="AJ320" s="92"/>
      <c r="AK320" s="92"/>
    </row>
    <row r="321" spans="2:37" ht="16" customHeight="1">
      <c r="B321" s="98" t="s">
        <v>358</v>
      </c>
      <c r="C321" s="99" t="s">
        <v>285</v>
      </c>
      <c r="D321" s="100">
        <f>SUM(E321:X321)</f>
        <v>40</v>
      </c>
      <c r="E321" s="100"/>
      <c r="F321" s="100"/>
      <c r="G321" s="100"/>
      <c r="H321" s="100"/>
      <c r="I321" s="100"/>
      <c r="J321" s="100"/>
      <c r="K321" s="100"/>
      <c r="L321" s="100"/>
      <c r="M321" s="100"/>
      <c r="N321" s="100"/>
      <c r="O321" s="100"/>
      <c r="P321" s="100"/>
      <c r="Q321" s="100"/>
      <c r="R321" s="100"/>
      <c r="S321" s="100"/>
      <c r="T321" s="100">
        <v>40</v>
      </c>
      <c r="U321" s="100"/>
      <c r="V321" s="100"/>
      <c r="W321" s="100"/>
      <c r="X321" s="92"/>
      <c r="Y321" s="92"/>
      <c r="Z321" s="92"/>
      <c r="AA321" s="92"/>
      <c r="AB321" s="92">
        <v>1</v>
      </c>
      <c r="AC321" s="92"/>
      <c r="AD321" s="92"/>
      <c r="AE321" s="92"/>
      <c r="AF321" s="92"/>
      <c r="AG321" s="92"/>
      <c r="AH321" s="92">
        <v>1</v>
      </c>
      <c r="AI321" s="92"/>
      <c r="AJ321" s="92"/>
      <c r="AK321" s="92"/>
    </row>
    <row r="322" spans="2:37" ht="16" customHeight="1">
      <c r="C322" s="99" t="s">
        <v>330</v>
      </c>
      <c r="D322" s="100">
        <f>SUM(E322:X322)</f>
        <v>40</v>
      </c>
      <c r="E322" s="100"/>
      <c r="F322" s="100"/>
      <c r="G322" s="100"/>
      <c r="H322" s="100"/>
      <c r="I322" s="100"/>
      <c r="J322" s="100"/>
      <c r="K322" s="100"/>
      <c r="L322" s="100"/>
      <c r="M322" s="100"/>
      <c r="N322" s="100"/>
      <c r="O322" s="100"/>
      <c r="P322" s="100"/>
      <c r="Q322" s="100"/>
      <c r="R322" s="100"/>
      <c r="S322" s="100"/>
      <c r="T322" s="100">
        <v>40</v>
      </c>
      <c r="U322" s="100"/>
      <c r="V322" s="100"/>
      <c r="W322" s="100"/>
      <c r="X322" s="92"/>
      <c r="Y322" s="92"/>
      <c r="Z322" s="92"/>
      <c r="AA322" s="92"/>
      <c r="AB322" s="92">
        <v>1</v>
      </c>
      <c r="AC322" s="92"/>
      <c r="AD322" s="92"/>
      <c r="AE322" s="92"/>
      <c r="AF322" s="92"/>
      <c r="AG322" s="92"/>
      <c r="AH322" s="92">
        <v>1</v>
      </c>
      <c r="AI322" s="92"/>
      <c r="AJ322" s="92"/>
      <c r="AK322" s="92"/>
    </row>
    <row r="323" spans="2:37" ht="16" customHeight="1">
      <c r="B323" s="98"/>
      <c r="C323" s="99" t="s">
        <v>65</v>
      </c>
      <c r="D323" s="100">
        <f>SUM(E323:X323)</f>
        <v>500</v>
      </c>
      <c r="E323" s="100">
        <f>SUM(E317:E321)</f>
        <v>40</v>
      </c>
      <c r="F323" s="100">
        <f>SUM(F317:F321)</f>
        <v>0</v>
      </c>
      <c r="G323" s="100">
        <f>SUM(G317:G321)</f>
        <v>40</v>
      </c>
      <c r="H323" s="100">
        <f t="shared" ref="H323:U323" si="134">SUM(H317:H322)</f>
        <v>0</v>
      </c>
      <c r="I323" s="100">
        <f t="shared" si="134"/>
        <v>0</v>
      </c>
      <c r="J323" s="100">
        <f t="shared" si="134"/>
        <v>0</v>
      </c>
      <c r="K323" s="100">
        <f t="shared" si="134"/>
        <v>0</v>
      </c>
      <c r="L323" s="100">
        <f t="shared" si="134"/>
        <v>0</v>
      </c>
      <c r="M323" s="100">
        <f t="shared" si="134"/>
        <v>40</v>
      </c>
      <c r="N323" s="100">
        <f t="shared" si="134"/>
        <v>40</v>
      </c>
      <c r="O323" s="100">
        <f t="shared" si="134"/>
        <v>0</v>
      </c>
      <c r="P323" s="100">
        <f t="shared" si="134"/>
        <v>0</v>
      </c>
      <c r="Q323" s="100">
        <f t="shared" si="134"/>
        <v>0</v>
      </c>
      <c r="R323" s="100">
        <f t="shared" si="134"/>
        <v>0</v>
      </c>
      <c r="S323" s="100">
        <f t="shared" si="134"/>
        <v>0</v>
      </c>
      <c r="T323" s="100">
        <f t="shared" si="134"/>
        <v>340</v>
      </c>
      <c r="U323" s="100">
        <f t="shared" si="134"/>
        <v>0</v>
      </c>
      <c r="V323" s="100">
        <f>SUM(V317:V321)</f>
        <v>0</v>
      </c>
      <c r="W323" s="100"/>
      <c r="X323" s="100">
        <f>SUM(X317:X321)</f>
        <v>0</v>
      </c>
      <c r="Y323" s="100"/>
      <c r="Z323" s="100">
        <f t="shared" ref="Z323:AJ323" si="135">SUM(Z317:Z322)</f>
        <v>1</v>
      </c>
      <c r="AA323" s="100">
        <f t="shared" si="135"/>
        <v>0</v>
      </c>
      <c r="AB323" s="100">
        <f t="shared" si="135"/>
        <v>5</v>
      </c>
      <c r="AC323" s="100">
        <f t="shared" si="135"/>
        <v>0</v>
      </c>
      <c r="AD323" s="100">
        <f t="shared" si="135"/>
        <v>0</v>
      </c>
      <c r="AE323" s="100">
        <f t="shared" si="135"/>
        <v>0</v>
      </c>
      <c r="AF323" s="100">
        <f t="shared" si="135"/>
        <v>0</v>
      </c>
      <c r="AG323" s="100">
        <f t="shared" si="135"/>
        <v>0</v>
      </c>
      <c r="AH323" s="100">
        <f t="shared" si="135"/>
        <v>6</v>
      </c>
      <c r="AI323" s="100">
        <f t="shared" si="135"/>
        <v>0</v>
      </c>
      <c r="AJ323" s="100">
        <f t="shared" si="135"/>
        <v>0</v>
      </c>
      <c r="AK323" s="92"/>
    </row>
    <row r="324" spans="2:37" ht="16" customHeight="1">
      <c r="B324" s="83" t="s">
        <v>358</v>
      </c>
      <c r="C324" s="86" t="s">
        <v>286</v>
      </c>
      <c r="D324" s="104">
        <f t="shared" ref="D324:D334" si="136">SUM(E324:X324)</f>
        <v>120</v>
      </c>
      <c r="E324" s="104">
        <v>40</v>
      </c>
      <c r="F324" s="104"/>
      <c r="G324" s="104">
        <v>40</v>
      </c>
      <c r="H324" s="104"/>
      <c r="I324" s="104"/>
      <c r="J324" s="104"/>
      <c r="K324" s="104">
        <v>40</v>
      </c>
      <c r="L324" s="104"/>
      <c r="M324" s="104"/>
      <c r="N324" s="104"/>
      <c r="O324" s="104"/>
      <c r="P324" s="104"/>
      <c r="Q324" s="104"/>
      <c r="R324" s="104"/>
      <c r="S324" s="104"/>
      <c r="T324" s="104"/>
      <c r="U324" s="104"/>
      <c r="V324" s="104"/>
      <c r="W324" s="104"/>
      <c r="X324" s="95"/>
      <c r="Y324" s="92"/>
      <c r="Z324" s="95">
        <v>1</v>
      </c>
      <c r="AA324" s="95"/>
      <c r="AB324" s="95"/>
      <c r="AC324" s="95"/>
      <c r="AD324" s="95"/>
      <c r="AE324" s="95"/>
      <c r="AF324" s="95"/>
      <c r="AG324" s="95"/>
      <c r="AH324" s="95">
        <v>1</v>
      </c>
      <c r="AI324" s="95"/>
      <c r="AJ324" s="95"/>
      <c r="AK324" s="92"/>
    </row>
    <row r="325" spans="2:37" ht="16" customHeight="1">
      <c r="B325" s="98"/>
      <c r="C325" s="99" t="s">
        <v>287</v>
      </c>
      <c r="D325" s="100">
        <f t="shared" si="136"/>
        <v>40</v>
      </c>
      <c r="E325" s="100"/>
      <c r="F325" s="100"/>
      <c r="G325" s="100"/>
      <c r="H325" s="100"/>
      <c r="I325" s="100"/>
      <c r="J325" s="100"/>
      <c r="K325" s="100"/>
      <c r="L325" s="100"/>
      <c r="M325" s="100"/>
      <c r="N325" s="100"/>
      <c r="O325" s="100"/>
      <c r="P325" s="100"/>
      <c r="Q325" s="100"/>
      <c r="R325" s="100"/>
      <c r="S325" s="100"/>
      <c r="T325" s="100">
        <v>40</v>
      </c>
      <c r="U325" s="100"/>
      <c r="V325" s="100"/>
      <c r="W325" s="100"/>
      <c r="X325" s="92"/>
      <c r="Y325" s="92"/>
      <c r="Z325" s="92"/>
      <c r="AA325" s="92"/>
      <c r="AB325" s="92">
        <v>1</v>
      </c>
      <c r="AC325" s="92"/>
      <c r="AD325" s="92"/>
      <c r="AE325" s="92"/>
      <c r="AF325" s="92"/>
      <c r="AG325" s="92">
        <v>1</v>
      </c>
      <c r="AH325" s="92"/>
      <c r="AI325" s="92"/>
      <c r="AJ325" s="92"/>
      <c r="AK325" s="92"/>
    </row>
    <row r="326" spans="2:37" ht="16" customHeight="1">
      <c r="B326" s="98"/>
      <c r="C326" s="99" t="s">
        <v>288</v>
      </c>
      <c r="D326" s="100">
        <f t="shared" si="136"/>
        <v>80</v>
      </c>
      <c r="E326" s="100"/>
      <c r="F326" s="100"/>
      <c r="G326" s="100"/>
      <c r="H326" s="100"/>
      <c r="I326" s="100"/>
      <c r="J326" s="100"/>
      <c r="K326" s="100"/>
      <c r="L326" s="100"/>
      <c r="M326" s="100"/>
      <c r="N326" s="100"/>
      <c r="O326" s="100"/>
      <c r="P326" s="100"/>
      <c r="Q326" s="100"/>
      <c r="R326" s="100"/>
      <c r="S326" s="100"/>
      <c r="T326" s="100">
        <v>80</v>
      </c>
      <c r="U326" s="100"/>
      <c r="V326" s="100"/>
      <c r="W326" s="100"/>
      <c r="X326" s="92"/>
      <c r="Y326" s="92"/>
      <c r="Z326" s="92"/>
      <c r="AA326" s="92"/>
      <c r="AB326" s="92">
        <v>1</v>
      </c>
      <c r="AC326" s="92"/>
      <c r="AD326" s="92"/>
      <c r="AE326" s="92"/>
      <c r="AF326" s="92"/>
      <c r="AG326" s="92"/>
      <c r="AH326" s="92">
        <v>1</v>
      </c>
      <c r="AI326" s="92"/>
      <c r="AJ326" s="92"/>
      <c r="AK326" s="92"/>
    </row>
    <row r="327" spans="2:37" ht="16" customHeight="1">
      <c r="B327" s="83" t="s">
        <v>358</v>
      </c>
      <c r="C327" s="99" t="s">
        <v>289</v>
      </c>
      <c r="D327" s="100">
        <f t="shared" si="136"/>
        <v>80</v>
      </c>
      <c r="E327" s="100"/>
      <c r="F327" s="100"/>
      <c r="G327" s="100"/>
      <c r="H327" s="100"/>
      <c r="I327" s="100"/>
      <c r="J327" s="100"/>
      <c r="K327" s="100"/>
      <c r="L327" s="100"/>
      <c r="M327" s="100"/>
      <c r="N327" s="100"/>
      <c r="O327" s="100"/>
      <c r="P327" s="100"/>
      <c r="Q327" s="100"/>
      <c r="R327" s="100"/>
      <c r="S327" s="100"/>
      <c r="T327" s="100">
        <v>80</v>
      </c>
      <c r="U327" s="100"/>
      <c r="V327" s="100"/>
      <c r="W327" s="100"/>
      <c r="X327" s="92"/>
      <c r="Y327" s="92"/>
      <c r="Z327" s="92"/>
      <c r="AA327" s="92"/>
      <c r="AB327" s="92">
        <v>1</v>
      </c>
      <c r="AC327" s="92"/>
      <c r="AD327" s="92"/>
      <c r="AE327" s="92"/>
      <c r="AF327" s="92"/>
      <c r="AG327" s="92"/>
      <c r="AH327" s="92">
        <v>1</v>
      </c>
      <c r="AI327" s="92"/>
      <c r="AJ327" s="92"/>
      <c r="AK327" s="92"/>
    </row>
    <row r="328" spans="2:37" ht="16" customHeight="1">
      <c r="C328" s="114" t="s">
        <v>359</v>
      </c>
      <c r="D328" s="100">
        <f t="shared" si="136"/>
        <v>20</v>
      </c>
      <c r="E328" s="100"/>
      <c r="F328" s="100"/>
      <c r="G328" s="100"/>
      <c r="H328" s="100"/>
      <c r="I328" s="100"/>
      <c r="J328" s="100"/>
      <c r="K328" s="100"/>
      <c r="L328" s="100"/>
      <c r="M328" s="100"/>
      <c r="N328" s="100"/>
      <c r="O328" s="100"/>
      <c r="P328" s="100"/>
      <c r="Q328" s="100"/>
      <c r="R328" s="100"/>
      <c r="S328" s="100"/>
      <c r="T328" s="100">
        <v>20</v>
      </c>
      <c r="U328" s="100"/>
      <c r="V328" s="100"/>
      <c r="W328" s="100"/>
      <c r="X328" s="92"/>
      <c r="Y328" s="92"/>
      <c r="Z328" s="92"/>
      <c r="AA328" s="92"/>
      <c r="AB328" s="92">
        <v>1</v>
      </c>
      <c r="AC328" s="92"/>
      <c r="AD328" s="92"/>
      <c r="AE328" s="92"/>
      <c r="AF328" s="92"/>
      <c r="AG328" s="92"/>
      <c r="AH328" s="92">
        <v>1</v>
      </c>
      <c r="AI328" s="92"/>
      <c r="AJ328" s="92"/>
      <c r="AK328" s="92"/>
    </row>
    <row r="329" spans="2:37" ht="16" customHeight="1">
      <c r="B329" s="98"/>
      <c r="C329" s="99" t="s">
        <v>66</v>
      </c>
      <c r="D329" s="100">
        <f t="shared" si="136"/>
        <v>340</v>
      </c>
      <c r="E329" s="100">
        <f t="shared" ref="E329:X329" si="137">SUM(E324:E328)</f>
        <v>40</v>
      </c>
      <c r="F329" s="100">
        <f t="shared" si="137"/>
        <v>0</v>
      </c>
      <c r="G329" s="100">
        <f t="shared" si="137"/>
        <v>40</v>
      </c>
      <c r="H329" s="100">
        <f t="shared" si="137"/>
        <v>0</v>
      </c>
      <c r="I329" s="100">
        <f t="shared" si="137"/>
        <v>0</v>
      </c>
      <c r="J329" s="100">
        <f t="shared" si="137"/>
        <v>0</v>
      </c>
      <c r="K329" s="100">
        <f t="shared" si="137"/>
        <v>40</v>
      </c>
      <c r="L329" s="100">
        <f t="shared" si="137"/>
        <v>0</v>
      </c>
      <c r="M329" s="100">
        <f t="shared" si="137"/>
        <v>0</v>
      </c>
      <c r="N329" s="100">
        <f t="shared" si="137"/>
        <v>0</v>
      </c>
      <c r="O329" s="100">
        <f t="shared" si="137"/>
        <v>0</v>
      </c>
      <c r="P329" s="100">
        <f t="shared" si="137"/>
        <v>0</v>
      </c>
      <c r="Q329" s="100">
        <f t="shared" si="137"/>
        <v>0</v>
      </c>
      <c r="R329" s="100">
        <f t="shared" si="137"/>
        <v>0</v>
      </c>
      <c r="S329" s="100">
        <f t="shared" si="137"/>
        <v>0</v>
      </c>
      <c r="T329" s="100">
        <f t="shared" si="137"/>
        <v>220</v>
      </c>
      <c r="U329" s="100">
        <f t="shared" si="137"/>
        <v>0</v>
      </c>
      <c r="V329" s="100">
        <f t="shared" si="137"/>
        <v>0</v>
      </c>
      <c r="W329" s="100">
        <f t="shared" si="137"/>
        <v>0</v>
      </c>
      <c r="X329" s="100">
        <f t="shared" si="137"/>
        <v>0</v>
      </c>
      <c r="Y329" s="100"/>
      <c r="Z329" s="100">
        <f t="shared" ref="Z329:AJ329" si="138">SUM(Z324:Z328)</f>
        <v>1</v>
      </c>
      <c r="AA329" s="100">
        <f t="shared" si="138"/>
        <v>0</v>
      </c>
      <c r="AB329" s="100">
        <f t="shared" si="138"/>
        <v>4</v>
      </c>
      <c r="AC329" s="100">
        <f t="shared" si="138"/>
        <v>0</v>
      </c>
      <c r="AD329" s="100">
        <f t="shared" si="138"/>
        <v>0</v>
      </c>
      <c r="AE329" s="100">
        <f t="shared" si="138"/>
        <v>0</v>
      </c>
      <c r="AF329" s="100">
        <f t="shared" si="138"/>
        <v>0</v>
      </c>
      <c r="AG329" s="100">
        <f t="shared" si="138"/>
        <v>1</v>
      </c>
      <c r="AH329" s="100">
        <f t="shared" si="138"/>
        <v>4</v>
      </c>
      <c r="AI329" s="100">
        <f t="shared" si="138"/>
        <v>0</v>
      </c>
      <c r="AJ329" s="100">
        <f t="shared" si="138"/>
        <v>0</v>
      </c>
      <c r="AK329" s="92"/>
    </row>
    <row r="330" spans="2:37" ht="16" customHeight="1">
      <c r="B330" s="98" t="s">
        <v>82</v>
      </c>
      <c r="C330" s="86" t="s">
        <v>290</v>
      </c>
      <c r="D330" s="104">
        <f t="shared" si="136"/>
        <v>40</v>
      </c>
      <c r="E330" s="104"/>
      <c r="F330" s="104"/>
      <c r="G330" s="104"/>
      <c r="H330" s="104"/>
      <c r="I330" s="104"/>
      <c r="J330" s="104"/>
      <c r="K330" s="104"/>
      <c r="L330" s="104"/>
      <c r="M330" s="104"/>
      <c r="N330" s="104"/>
      <c r="O330" s="104"/>
      <c r="P330" s="104"/>
      <c r="Q330" s="104"/>
      <c r="R330" s="104"/>
      <c r="S330" s="104"/>
      <c r="T330" s="104">
        <v>40</v>
      </c>
      <c r="U330" s="104"/>
      <c r="V330" s="104"/>
      <c r="W330" s="104"/>
      <c r="X330" s="95"/>
      <c r="Y330" s="92"/>
      <c r="Z330" s="95"/>
      <c r="AA330" s="95"/>
      <c r="AB330" s="95">
        <v>1</v>
      </c>
      <c r="AC330" s="95"/>
      <c r="AD330" s="95"/>
      <c r="AE330" s="95"/>
      <c r="AF330" s="95"/>
      <c r="AG330" s="95">
        <v>1</v>
      </c>
      <c r="AH330" s="95"/>
      <c r="AI330" s="95"/>
      <c r="AJ330" s="95"/>
      <c r="AK330" s="92"/>
    </row>
    <row r="331" spans="2:37" ht="16" customHeight="1">
      <c r="B331" s="98" t="s">
        <v>82</v>
      </c>
      <c r="C331" s="99" t="s">
        <v>291</v>
      </c>
      <c r="D331" s="100">
        <f t="shared" si="136"/>
        <v>120</v>
      </c>
      <c r="E331" s="100">
        <v>40</v>
      </c>
      <c r="F331" s="100"/>
      <c r="G331" s="100">
        <v>40</v>
      </c>
      <c r="H331" s="100"/>
      <c r="I331" s="100"/>
      <c r="J331" s="100">
        <v>40</v>
      </c>
      <c r="K331" s="100"/>
      <c r="L331" s="100"/>
      <c r="M331" s="100"/>
      <c r="N331" s="100"/>
      <c r="O331" s="100"/>
      <c r="P331" s="100"/>
      <c r="Q331" s="100"/>
      <c r="R331" s="100"/>
      <c r="S331" s="100"/>
      <c r="T331" s="100"/>
      <c r="U331" s="100"/>
      <c r="V331" s="100"/>
      <c r="W331" s="100"/>
      <c r="X331" s="92"/>
      <c r="Y331" s="92"/>
      <c r="Z331" s="92">
        <v>1</v>
      </c>
      <c r="AA331" s="92"/>
      <c r="AB331" s="92"/>
      <c r="AC331" s="92"/>
      <c r="AD331" s="92"/>
      <c r="AE331" s="92"/>
      <c r="AF331" s="92"/>
      <c r="AG331" s="92"/>
      <c r="AH331" s="92">
        <v>1</v>
      </c>
      <c r="AI331" s="92"/>
      <c r="AJ331" s="92"/>
      <c r="AK331" s="92"/>
    </row>
    <row r="332" spans="2:37" ht="16" customHeight="1">
      <c r="B332" s="83" t="s">
        <v>358</v>
      </c>
      <c r="C332" s="99" t="s">
        <v>292</v>
      </c>
      <c r="D332" s="100">
        <f t="shared" si="136"/>
        <v>80</v>
      </c>
      <c r="E332" s="100">
        <v>40</v>
      </c>
      <c r="F332" s="100"/>
      <c r="G332" s="100">
        <v>40</v>
      </c>
      <c r="H332" s="100"/>
      <c r="I332" s="100">
        <v>0</v>
      </c>
      <c r="J332" s="100"/>
      <c r="K332" s="100"/>
      <c r="L332" s="100"/>
      <c r="M332" s="100"/>
      <c r="N332" s="100"/>
      <c r="O332" s="100"/>
      <c r="P332" s="100"/>
      <c r="Q332" s="100"/>
      <c r="R332" s="100"/>
      <c r="S332" s="100"/>
      <c r="T332" s="100"/>
      <c r="U332" s="100"/>
      <c r="V332" s="100"/>
      <c r="W332" s="100"/>
      <c r="X332" s="92"/>
      <c r="Y332" s="92"/>
      <c r="Z332" s="92">
        <v>1</v>
      </c>
      <c r="AA332" s="92"/>
      <c r="AB332" s="92"/>
      <c r="AC332" s="92"/>
      <c r="AD332" s="92"/>
      <c r="AE332" s="92"/>
      <c r="AF332" s="92"/>
      <c r="AG332" s="92"/>
      <c r="AH332" s="92">
        <v>1</v>
      </c>
      <c r="AI332" s="92"/>
      <c r="AJ332" s="92"/>
      <c r="AK332" s="92"/>
    </row>
    <row r="333" spans="2:37" ht="16" customHeight="1">
      <c r="B333" s="98"/>
      <c r="C333" s="99" t="s">
        <v>293</v>
      </c>
      <c r="D333" s="100">
        <f t="shared" si="136"/>
        <v>40</v>
      </c>
      <c r="E333" s="100"/>
      <c r="F333" s="100"/>
      <c r="G333" s="100"/>
      <c r="H333" s="100"/>
      <c r="I333" s="100"/>
      <c r="J333" s="100"/>
      <c r="K333" s="100"/>
      <c r="L333" s="100"/>
      <c r="M333" s="100"/>
      <c r="N333" s="100"/>
      <c r="O333" s="100"/>
      <c r="P333" s="100"/>
      <c r="Q333" s="100"/>
      <c r="R333" s="100"/>
      <c r="S333" s="100"/>
      <c r="T333" s="100">
        <v>40</v>
      </c>
      <c r="U333" s="100"/>
      <c r="V333" s="100"/>
      <c r="W333" s="100"/>
      <c r="X333" s="92"/>
      <c r="Y333" s="92"/>
      <c r="Z333" s="92"/>
      <c r="AA333" s="92"/>
      <c r="AB333" s="92">
        <v>1</v>
      </c>
      <c r="AC333" s="92"/>
      <c r="AD333" s="92"/>
      <c r="AE333" s="92"/>
      <c r="AF333" s="92"/>
      <c r="AG333" s="92">
        <v>1</v>
      </c>
      <c r="AH333" s="92"/>
      <c r="AI333" s="92"/>
      <c r="AJ333" s="92"/>
      <c r="AK333" s="92"/>
    </row>
    <row r="334" spans="2:37">
      <c r="B334" s="83" t="s">
        <v>358</v>
      </c>
      <c r="C334" s="99" t="s">
        <v>316</v>
      </c>
      <c r="D334" s="100">
        <f t="shared" si="136"/>
        <v>108</v>
      </c>
      <c r="E334" s="100">
        <v>30</v>
      </c>
      <c r="F334" s="100"/>
      <c r="G334" s="100">
        <v>39</v>
      </c>
      <c r="H334" s="100"/>
      <c r="I334" s="100">
        <v>39</v>
      </c>
      <c r="J334" s="100"/>
      <c r="K334" s="100"/>
      <c r="L334" s="100"/>
      <c r="M334" s="100"/>
      <c r="N334" s="100"/>
      <c r="O334" s="100"/>
      <c r="P334" s="100"/>
      <c r="Q334" s="100"/>
      <c r="R334" s="100"/>
      <c r="S334" s="100"/>
      <c r="T334" s="100"/>
      <c r="U334" s="100"/>
      <c r="V334" s="100"/>
      <c r="W334" s="100"/>
      <c r="X334" s="92"/>
      <c r="Y334" s="92"/>
      <c r="Z334" s="92">
        <v>1</v>
      </c>
      <c r="AA334" s="92"/>
      <c r="AB334" s="92"/>
      <c r="AC334" s="92"/>
      <c r="AD334" s="92"/>
      <c r="AE334" s="92"/>
      <c r="AF334" s="92"/>
      <c r="AG334" s="92"/>
      <c r="AH334" s="92">
        <v>1</v>
      </c>
      <c r="AI334" s="92"/>
      <c r="AJ334" s="92"/>
    </row>
    <row r="335" spans="2:37">
      <c r="C335" s="99" t="s">
        <v>67</v>
      </c>
      <c r="D335" s="100">
        <f>SUM(E335:X335)</f>
        <v>388</v>
      </c>
      <c r="E335" s="100">
        <f>SUM(E330:E334)</f>
        <v>110</v>
      </c>
      <c r="F335" s="100">
        <f t="shared" ref="F335:X335" si="139">SUM(F330:F333)</f>
        <v>0</v>
      </c>
      <c r="G335" s="100">
        <f>SUM(G330:G334)</f>
        <v>119</v>
      </c>
      <c r="H335" s="100">
        <f>SUM(H330:H334)</f>
        <v>0</v>
      </c>
      <c r="I335" s="100">
        <f>SUM(I330:I334)</f>
        <v>39</v>
      </c>
      <c r="J335" s="100">
        <f>SUM(J330:J334)</f>
        <v>40</v>
      </c>
      <c r="K335" s="100">
        <f t="shared" si="139"/>
        <v>0</v>
      </c>
      <c r="L335" s="100">
        <f t="shared" si="139"/>
        <v>0</v>
      </c>
      <c r="M335" s="100">
        <f t="shared" si="139"/>
        <v>0</v>
      </c>
      <c r="N335" s="100">
        <f t="shared" si="139"/>
        <v>0</v>
      </c>
      <c r="O335" s="100">
        <f t="shared" si="139"/>
        <v>0</v>
      </c>
      <c r="P335" s="100">
        <f t="shared" si="139"/>
        <v>0</v>
      </c>
      <c r="Q335" s="100">
        <f t="shared" si="139"/>
        <v>0</v>
      </c>
      <c r="R335" s="100">
        <f t="shared" si="139"/>
        <v>0</v>
      </c>
      <c r="S335" s="100">
        <f t="shared" si="139"/>
        <v>0</v>
      </c>
      <c r="T335" s="100">
        <f>SUM(T330:T333)</f>
        <v>80</v>
      </c>
      <c r="U335" s="100">
        <f t="shared" si="139"/>
        <v>0</v>
      </c>
      <c r="V335" s="100">
        <f t="shared" si="139"/>
        <v>0</v>
      </c>
      <c r="W335" s="100"/>
      <c r="X335" s="100">
        <f t="shared" si="139"/>
        <v>0</v>
      </c>
      <c r="Y335" s="100"/>
      <c r="Z335" s="100">
        <f>SUM(Z330:Z334)</f>
        <v>3</v>
      </c>
      <c r="AA335" s="100">
        <f t="shared" ref="AA335:AJ335" si="140">SUM(AA330:AA333)</f>
        <v>0</v>
      </c>
      <c r="AB335" s="100">
        <f>SUM(AB330:AB333)</f>
        <v>2</v>
      </c>
      <c r="AC335" s="100">
        <f t="shared" si="140"/>
        <v>0</v>
      </c>
      <c r="AD335" s="100">
        <f t="shared" si="140"/>
        <v>0</v>
      </c>
      <c r="AE335" s="100">
        <f>SUM(AE330:AE333)</f>
        <v>0</v>
      </c>
      <c r="AF335" s="100">
        <f t="shared" si="140"/>
        <v>0</v>
      </c>
      <c r="AG335" s="100">
        <f t="shared" si="140"/>
        <v>2</v>
      </c>
      <c r="AH335" s="100">
        <f>SUM(AH330:AH334)</f>
        <v>3</v>
      </c>
      <c r="AI335" s="100">
        <f t="shared" si="140"/>
        <v>0</v>
      </c>
      <c r="AJ335" s="100">
        <f t="shared" si="140"/>
        <v>0</v>
      </c>
    </row>
    <row r="336" spans="2:37" ht="28" customHeight="1" thickBot="1">
      <c r="C336" s="135" t="s">
        <v>294</v>
      </c>
      <c r="D336" s="102">
        <f t="shared" ref="D336:V336" si="141">D292+D297+D302+D308+D316+D323+D329+D335</f>
        <v>3624</v>
      </c>
      <c r="E336" s="102">
        <f t="shared" si="141"/>
        <v>515</v>
      </c>
      <c r="F336" s="102">
        <f t="shared" si="141"/>
        <v>160</v>
      </c>
      <c r="G336" s="102">
        <f t="shared" si="141"/>
        <v>584</v>
      </c>
      <c r="H336" s="102">
        <f t="shared" si="141"/>
        <v>0</v>
      </c>
      <c r="I336" s="102">
        <f t="shared" si="141"/>
        <v>99</v>
      </c>
      <c r="J336" s="102">
        <f t="shared" si="141"/>
        <v>60</v>
      </c>
      <c r="K336" s="103">
        <f t="shared" si="141"/>
        <v>40</v>
      </c>
      <c r="L336" s="104">
        <f t="shared" si="141"/>
        <v>0</v>
      </c>
      <c r="M336" s="104">
        <f t="shared" si="141"/>
        <v>160</v>
      </c>
      <c r="N336" s="104">
        <f t="shared" si="141"/>
        <v>80</v>
      </c>
      <c r="O336" s="104">
        <f t="shared" si="141"/>
        <v>0</v>
      </c>
      <c r="P336" s="104">
        <f t="shared" si="141"/>
        <v>0</v>
      </c>
      <c r="Q336" s="104">
        <f t="shared" si="141"/>
        <v>0</v>
      </c>
      <c r="R336" s="104">
        <f t="shared" si="141"/>
        <v>0</v>
      </c>
      <c r="S336" s="104">
        <f t="shared" si="141"/>
        <v>0</v>
      </c>
      <c r="T336" s="104">
        <f t="shared" si="141"/>
        <v>1906</v>
      </c>
      <c r="U336" s="104">
        <f t="shared" si="141"/>
        <v>0</v>
      </c>
      <c r="V336" s="104">
        <f t="shared" si="141"/>
        <v>20</v>
      </c>
      <c r="W336" s="104"/>
      <c r="X336" s="104">
        <f>X292+X297+X302+X308+X316+X323+X329+X335</f>
        <v>0</v>
      </c>
      <c r="Y336" s="100"/>
      <c r="Z336" s="104">
        <f t="shared" ref="Z336:AJ336" si="142">Z292+Z297+Z302+Z308+Z316+Z323+Z329+Z335</f>
        <v>15</v>
      </c>
      <c r="AA336" s="104">
        <f t="shared" si="142"/>
        <v>0</v>
      </c>
      <c r="AB336" s="104">
        <f t="shared" si="142"/>
        <v>33</v>
      </c>
      <c r="AC336" s="104">
        <f t="shared" si="142"/>
        <v>0</v>
      </c>
      <c r="AD336" s="104">
        <f t="shared" si="142"/>
        <v>1</v>
      </c>
      <c r="AE336" s="104">
        <f t="shared" si="142"/>
        <v>0</v>
      </c>
      <c r="AF336" s="104">
        <f t="shared" si="142"/>
        <v>0</v>
      </c>
      <c r="AG336" s="104">
        <f t="shared" si="142"/>
        <v>7</v>
      </c>
      <c r="AH336" s="104">
        <f t="shared" si="142"/>
        <v>42</v>
      </c>
      <c r="AI336" s="104">
        <f t="shared" si="142"/>
        <v>0</v>
      </c>
      <c r="AJ336" s="104">
        <f t="shared" si="142"/>
        <v>0</v>
      </c>
      <c r="AK336" s="92"/>
    </row>
    <row r="337" spans="2:36">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Z337" s="106"/>
      <c r="AA337" s="106"/>
      <c r="AB337" s="106"/>
      <c r="AC337" s="106"/>
      <c r="AD337" s="106"/>
      <c r="AE337" s="106"/>
      <c r="AF337" s="106"/>
      <c r="AG337" s="106"/>
      <c r="AH337" s="106"/>
      <c r="AI337" s="106"/>
      <c r="AJ337" s="106"/>
    </row>
    <row r="338" spans="2:36" ht="14.5" thickBot="1"/>
    <row r="339" spans="2:36" ht="14.5" thickBot="1">
      <c r="B339" s="83">
        <f>COUNTIF(B5:B334,"※")</f>
        <v>202</v>
      </c>
      <c r="C339" s="136" t="s">
        <v>18</v>
      </c>
      <c r="D339" s="137">
        <f t="shared" ref="D339:X339" si="143">D21+D59+D118+D204+D153+D276+D336</f>
        <v>21919</v>
      </c>
      <c r="E339" s="138">
        <f t="shared" si="143"/>
        <v>5201</v>
      </c>
      <c r="F339" s="108">
        <f t="shared" si="143"/>
        <v>550</v>
      </c>
      <c r="G339" s="108">
        <f t="shared" si="143"/>
        <v>6982</v>
      </c>
      <c r="H339" s="108">
        <f t="shared" si="143"/>
        <v>100</v>
      </c>
      <c r="I339" s="108">
        <f t="shared" si="143"/>
        <v>658</v>
      </c>
      <c r="J339" s="108">
        <f t="shared" si="143"/>
        <v>488</v>
      </c>
      <c r="K339" s="108">
        <f t="shared" si="143"/>
        <v>190</v>
      </c>
      <c r="L339" s="108">
        <f t="shared" si="143"/>
        <v>1308</v>
      </c>
      <c r="M339" s="108">
        <f t="shared" si="143"/>
        <v>160</v>
      </c>
      <c r="N339" s="108">
        <f t="shared" si="143"/>
        <v>110</v>
      </c>
      <c r="O339" s="108">
        <f t="shared" si="143"/>
        <v>40</v>
      </c>
      <c r="P339" s="108">
        <f t="shared" si="143"/>
        <v>0</v>
      </c>
      <c r="Q339" s="108">
        <f t="shared" si="143"/>
        <v>70</v>
      </c>
      <c r="R339" s="108">
        <f t="shared" si="143"/>
        <v>0</v>
      </c>
      <c r="S339" s="108">
        <f t="shared" si="143"/>
        <v>60</v>
      </c>
      <c r="T339" s="108">
        <f t="shared" si="143"/>
        <v>5572</v>
      </c>
      <c r="U339" s="108">
        <f t="shared" si="143"/>
        <v>110</v>
      </c>
      <c r="V339" s="108">
        <f t="shared" si="143"/>
        <v>190</v>
      </c>
      <c r="W339" s="108">
        <f t="shared" si="143"/>
        <v>50</v>
      </c>
      <c r="X339" s="108">
        <f t="shared" si="143"/>
        <v>80</v>
      </c>
      <c r="Y339" s="100"/>
      <c r="Z339" s="108">
        <f t="shared" ref="Z339:AJ339" si="144">Z21+Z59+Z118+Z204+Z153+Z276+Z336</f>
        <v>142</v>
      </c>
      <c r="AA339" s="108">
        <f t="shared" si="144"/>
        <v>2</v>
      </c>
      <c r="AB339" s="108">
        <f t="shared" si="144"/>
        <v>111</v>
      </c>
      <c r="AC339" s="108">
        <f t="shared" si="144"/>
        <v>1</v>
      </c>
      <c r="AD339" s="108">
        <f t="shared" si="144"/>
        <v>6</v>
      </c>
      <c r="AE339" s="108">
        <f t="shared" si="144"/>
        <v>1</v>
      </c>
      <c r="AF339" s="108">
        <f t="shared" si="144"/>
        <v>2</v>
      </c>
      <c r="AG339" s="108">
        <f t="shared" si="144"/>
        <v>41</v>
      </c>
      <c r="AH339" s="108">
        <f t="shared" si="144"/>
        <v>218</v>
      </c>
      <c r="AI339" s="108">
        <f t="shared" si="144"/>
        <v>4</v>
      </c>
      <c r="AJ339" s="108">
        <f t="shared" si="144"/>
        <v>2</v>
      </c>
    </row>
    <row r="340" spans="2:36">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Z340" s="105"/>
      <c r="AA340" s="105"/>
      <c r="AB340" s="105"/>
      <c r="AC340" s="105"/>
      <c r="AD340" s="105"/>
      <c r="AE340" s="105"/>
      <c r="AF340" s="105"/>
      <c r="AG340" s="105"/>
      <c r="AH340" s="105"/>
      <c r="AI340" s="105"/>
      <c r="AJ340" s="105"/>
    </row>
    <row r="341" spans="2:36">
      <c r="Z341" s="119">
        <f>SUM(Z339:AF339)</f>
        <v>265</v>
      </c>
      <c r="AG341" s="119">
        <f>SUM(AG339:AJ339)</f>
        <v>265</v>
      </c>
    </row>
  </sheetData>
  <phoneticPr fontId="6"/>
  <printOptions horizontalCentered="1" verticalCentered="1"/>
  <pageMargins left="0.50347222222222221" right="0.54861111111111116" top="0.50347222222222221" bottom="0.50347222222222221" header="0" footer="0"/>
  <pageSetup paperSize="13" scale="60" orientation="landscape"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63"/>
  <sheetViews>
    <sheetView showZeros="0" showOutlineSymbols="0" view="pageBreakPreview" zoomScale="75" zoomScaleNormal="87" workbookViewId="0">
      <selection activeCell="F11" sqref="F11"/>
    </sheetView>
  </sheetViews>
  <sheetFormatPr defaultColWidth="9.69140625" defaultRowHeight="14"/>
  <cols>
    <col min="1" max="1" width="3.69140625" style="10" customWidth="1"/>
    <col min="2" max="2" width="6.84375" style="10" customWidth="1"/>
    <col min="3" max="3" width="5.53515625" style="10" customWidth="1"/>
    <col min="4" max="14" width="5.69140625" style="10" customWidth="1"/>
    <col min="15" max="15" width="3.765625" style="10" customWidth="1"/>
    <col min="16" max="16" width="6.765625" style="10" customWidth="1"/>
    <col min="17" max="28" width="5.69140625" style="10" customWidth="1"/>
    <col min="29" max="16384" width="9.69140625" style="10"/>
  </cols>
  <sheetData>
    <row r="1" spans="1:29" ht="30" customHeight="1">
      <c r="A1" s="181"/>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1"/>
    </row>
    <row r="2" spans="1:29" ht="30" customHeight="1">
      <c r="A2" s="44"/>
      <c r="B2" s="44"/>
      <c r="C2" s="44"/>
      <c r="D2" s="44"/>
      <c r="E2" s="44"/>
      <c r="F2" s="44"/>
      <c r="G2" s="44"/>
      <c r="H2" s="44"/>
      <c r="I2" s="44"/>
      <c r="J2" s="44"/>
      <c r="K2" s="44"/>
      <c r="L2" s="44"/>
      <c r="M2" s="44"/>
      <c r="N2" s="44"/>
      <c r="O2" s="44"/>
      <c r="P2" s="44"/>
      <c r="Q2" s="44"/>
      <c r="R2" s="44"/>
      <c r="S2" s="44"/>
      <c r="T2" s="44"/>
      <c r="U2" s="44"/>
      <c r="V2" s="44"/>
      <c r="W2" s="44"/>
      <c r="X2" s="44"/>
      <c r="Y2" s="44"/>
      <c r="Z2" s="182"/>
      <c r="AA2" s="183"/>
      <c r="AB2" s="183"/>
      <c r="AC2" s="11"/>
    </row>
    <row r="3" spans="1:29" ht="20.149999999999999" customHeight="1">
      <c r="A3" s="46"/>
      <c r="B3" s="185" t="s">
        <v>318</v>
      </c>
      <c r="C3" s="46"/>
      <c r="D3" s="45" t="s">
        <v>296</v>
      </c>
      <c r="E3" s="47"/>
      <c r="F3" s="47"/>
      <c r="G3" s="47"/>
      <c r="H3" s="47"/>
      <c r="I3" s="47"/>
      <c r="J3" s="47"/>
      <c r="K3" s="45" t="s">
        <v>306</v>
      </c>
      <c r="L3" s="47"/>
      <c r="M3" s="47"/>
      <c r="N3" s="47"/>
      <c r="O3" s="46"/>
      <c r="P3" s="185" t="s">
        <v>319</v>
      </c>
      <c r="Q3" s="46"/>
      <c r="R3" s="45" t="s">
        <v>296</v>
      </c>
      <c r="S3" s="47"/>
      <c r="T3" s="47"/>
      <c r="U3" s="47"/>
      <c r="V3" s="47"/>
      <c r="W3" s="47"/>
      <c r="X3" s="47"/>
      <c r="Y3" s="45" t="s">
        <v>306</v>
      </c>
      <c r="Z3" s="47"/>
      <c r="AA3" s="47"/>
      <c r="AB3" s="48"/>
      <c r="AC3" s="12"/>
    </row>
    <row r="4" spans="1:29" ht="20.149999999999999" customHeight="1">
      <c r="A4" s="49" t="s">
        <v>310</v>
      </c>
      <c r="B4" s="186"/>
      <c r="C4" s="49" t="s">
        <v>68</v>
      </c>
      <c r="D4" s="50" t="s">
        <v>297</v>
      </c>
      <c r="E4" s="50" t="s">
        <v>299</v>
      </c>
      <c r="F4" s="51" t="s">
        <v>302</v>
      </c>
      <c r="G4" s="52" t="s">
        <v>343</v>
      </c>
      <c r="H4" s="51" t="s">
        <v>304</v>
      </c>
      <c r="I4" s="179" t="s">
        <v>342</v>
      </c>
      <c r="J4" s="184" t="s">
        <v>81</v>
      </c>
      <c r="K4" s="184" t="s">
        <v>307</v>
      </c>
      <c r="L4" s="53" t="s">
        <v>298</v>
      </c>
      <c r="M4" s="53" t="s">
        <v>81</v>
      </c>
      <c r="N4" s="184" t="s">
        <v>309</v>
      </c>
      <c r="O4" s="49" t="s">
        <v>310</v>
      </c>
      <c r="P4" s="188"/>
      <c r="Q4" s="49" t="s">
        <v>68</v>
      </c>
      <c r="R4" s="50" t="s">
        <v>297</v>
      </c>
      <c r="S4" s="50" t="s">
        <v>299</v>
      </c>
      <c r="T4" s="51" t="s">
        <v>302</v>
      </c>
      <c r="U4" s="54" t="s">
        <v>343</v>
      </c>
      <c r="V4" s="51" t="s">
        <v>304</v>
      </c>
      <c r="W4" s="179" t="s">
        <v>342</v>
      </c>
      <c r="X4" s="184" t="s">
        <v>81</v>
      </c>
      <c r="Y4" s="184" t="s">
        <v>307</v>
      </c>
      <c r="Z4" s="53" t="s">
        <v>298</v>
      </c>
      <c r="AA4" s="53" t="s">
        <v>81</v>
      </c>
      <c r="AB4" s="184" t="s">
        <v>309</v>
      </c>
      <c r="AC4" s="12"/>
    </row>
    <row r="5" spans="1:29" ht="20.149999999999999" customHeight="1">
      <c r="A5" s="55"/>
      <c r="B5" s="187"/>
      <c r="C5" s="56"/>
      <c r="D5" s="57" t="s">
        <v>298</v>
      </c>
      <c r="E5" s="57" t="s">
        <v>298</v>
      </c>
      <c r="F5" s="57" t="s">
        <v>298</v>
      </c>
      <c r="G5" s="57" t="s">
        <v>301</v>
      </c>
      <c r="H5" s="58" t="s">
        <v>305</v>
      </c>
      <c r="I5" s="180"/>
      <c r="J5" s="180"/>
      <c r="K5" s="180"/>
      <c r="L5" s="59" t="s">
        <v>308</v>
      </c>
      <c r="M5" s="59" t="s">
        <v>308</v>
      </c>
      <c r="N5" s="180"/>
      <c r="O5" s="57"/>
      <c r="P5" s="189"/>
      <c r="Q5" s="60"/>
      <c r="R5" s="57" t="s">
        <v>298</v>
      </c>
      <c r="S5" s="57" t="s">
        <v>298</v>
      </c>
      <c r="T5" s="57" t="s">
        <v>298</v>
      </c>
      <c r="U5" s="57" t="s">
        <v>301</v>
      </c>
      <c r="V5" s="58" t="s">
        <v>305</v>
      </c>
      <c r="W5" s="180"/>
      <c r="X5" s="180"/>
      <c r="Y5" s="180"/>
      <c r="Z5" s="59" t="s">
        <v>308</v>
      </c>
      <c r="AA5" s="59" t="s">
        <v>308</v>
      </c>
      <c r="AB5" s="180"/>
      <c r="AC5" s="12"/>
    </row>
    <row r="6" spans="1:29" ht="20.149999999999999" customHeight="1">
      <c r="A6" s="20" t="s">
        <v>2</v>
      </c>
      <c r="B6" s="20" t="s">
        <v>20</v>
      </c>
      <c r="C6" s="29">
        <f t="shared" ref="C6:C13" si="0">SUM(D6:J6)</f>
        <v>14</v>
      </c>
      <c r="D6" s="29">
        <f>SUM(養成施設データ!Z20)</f>
        <v>9</v>
      </c>
      <c r="E6" s="29">
        <f>SUM(養成施設データ!AA20)</f>
        <v>0</v>
      </c>
      <c r="F6" s="29">
        <f>SUM(養成施設データ!AB20)</f>
        <v>5</v>
      </c>
      <c r="G6" s="29">
        <f>SUM(養成施設データ!AC20)</f>
        <v>0</v>
      </c>
      <c r="H6" s="29">
        <f>SUM(養成施設データ!AD20)</f>
        <v>0</v>
      </c>
      <c r="I6" s="29">
        <f>SUM(養成施設データ!AE20)</f>
        <v>0</v>
      </c>
      <c r="J6" s="29">
        <f>SUM(養成施設データ!AF20)</f>
        <v>0</v>
      </c>
      <c r="K6" s="29">
        <f>SUM(養成施設データ!AG20)</f>
        <v>2</v>
      </c>
      <c r="L6" s="29">
        <f>SUM(養成施設データ!AH20)</f>
        <v>12</v>
      </c>
      <c r="M6" s="29">
        <f>SUM(養成施設データ!AI20)</f>
        <v>0</v>
      </c>
      <c r="N6" s="29">
        <f>SUM(養成施設データ!AJ20)</f>
        <v>0</v>
      </c>
      <c r="O6" s="17"/>
      <c r="P6" s="20" t="s">
        <v>45</v>
      </c>
      <c r="Q6" s="30">
        <f t="shared" ref="Q6:Q20" si="1">SUM(R6:X6)</f>
        <v>2</v>
      </c>
      <c r="R6" s="30">
        <f>SUM(養成施設データ!Z209)</f>
        <v>0</v>
      </c>
      <c r="S6" s="30">
        <f>SUM(養成施設データ!AA209)</f>
        <v>0</v>
      </c>
      <c r="T6" s="30">
        <f>SUM(養成施設データ!AB209)</f>
        <v>2</v>
      </c>
      <c r="U6" s="30">
        <f>SUM(養成施設データ!AC209)</f>
        <v>0</v>
      </c>
      <c r="V6" s="30">
        <f>SUM(養成施設データ!AD209)</f>
        <v>0</v>
      </c>
      <c r="W6" s="30">
        <f>SUM(養成施設データ!AE209)</f>
        <v>0</v>
      </c>
      <c r="X6" s="30">
        <f>SUM(養成施設データ!AF209)</f>
        <v>0</v>
      </c>
      <c r="Y6" s="30">
        <f>SUM(養成施設データ!AG209)</f>
        <v>0</v>
      </c>
      <c r="Z6" s="30">
        <f>SUM(養成施設データ!AH209)</f>
        <v>2</v>
      </c>
      <c r="AA6" s="30">
        <f>SUM(養成施設データ!AI209)</f>
        <v>0</v>
      </c>
      <c r="AB6" s="31">
        <f>SUM(養成施設データ!AJ209)</f>
        <v>0</v>
      </c>
      <c r="AC6" s="12"/>
    </row>
    <row r="7" spans="1:29" ht="20.149999999999999" customHeight="1">
      <c r="A7" s="15" t="s">
        <v>3</v>
      </c>
      <c r="B7" s="15" t="s">
        <v>21</v>
      </c>
      <c r="C7" s="27">
        <f t="shared" si="0"/>
        <v>14</v>
      </c>
      <c r="D7" s="27">
        <f>SUM(養成施設データ!Z21)</f>
        <v>9</v>
      </c>
      <c r="E7" s="27">
        <f>SUM(養成施設データ!AA21)</f>
        <v>0</v>
      </c>
      <c r="F7" s="27">
        <f>SUM(養成施設データ!AB21)</f>
        <v>5</v>
      </c>
      <c r="G7" s="27">
        <f>SUM(養成施設データ!AC21)</f>
        <v>0</v>
      </c>
      <c r="H7" s="27">
        <f>SUM(養成施設データ!AD21)</f>
        <v>0</v>
      </c>
      <c r="I7" s="27">
        <f>SUM(養成施設データ!AE21)</f>
        <v>0</v>
      </c>
      <c r="J7" s="27">
        <f>SUM(養成施設データ!AF21)</f>
        <v>0</v>
      </c>
      <c r="K7" s="27">
        <f>SUM(養成施設データ!AG21)</f>
        <v>2</v>
      </c>
      <c r="L7" s="27">
        <f>SUM(養成施設データ!AH21)</f>
        <v>12</v>
      </c>
      <c r="M7" s="27">
        <f>SUM(養成施設データ!AI21)</f>
        <v>0</v>
      </c>
      <c r="N7" s="27">
        <f>SUM(養成施設データ!AJ21)</f>
        <v>0</v>
      </c>
      <c r="O7" s="15" t="s">
        <v>11</v>
      </c>
      <c r="P7" s="15" t="s">
        <v>46</v>
      </c>
      <c r="Q7" s="32">
        <f t="shared" si="1"/>
        <v>2</v>
      </c>
      <c r="R7" s="32">
        <f>SUM(養成施設データ!Z212)</f>
        <v>1</v>
      </c>
      <c r="S7" s="32">
        <f>SUM(養成施設データ!AA212)</f>
        <v>0</v>
      </c>
      <c r="T7" s="32">
        <f>SUM(養成施設データ!AB212)</f>
        <v>1</v>
      </c>
      <c r="U7" s="32">
        <f>SUM(養成施設データ!AC212)</f>
        <v>0</v>
      </c>
      <c r="V7" s="32">
        <f>SUM(養成施設データ!AD212)</f>
        <v>0</v>
      </c>
      <c r="W7" s="32">
        <f>SUM(養成施設データ!AE212)</f>
        <v>0</v>
      </c>
      <c r="X7" s="32">
        <f>SUM(養成施設データ!AF212)</f>
        <v>0</v>
      </c>
      <c r="Y7" s="32">
        <f>SUM(養成施設データ!AG212)</f>
        <v>0</v>
      </c>
      <c r="Z7" s="32">
        <f>SUM(養成施設データ!AH212)</f>
        <v>2</v>
      </c>
      <c r="AA7" s="32">
        <f>SUM(養成施設データ!AI212)</f>
        <v>0</v>
      </c>
      <c r="AB7" s="33">
        <f>SUM(養成施設データ!AJ212)</f>
        <v>0</v>
      </c>
      <c r="AC7" s="12"/>
    </row>
    <row r="8" spans="1:29" ht="20.149999999999999" customHeight="1">
      <c r="A8" s="17"/>
      <c r="B8" s="20" t="s">
        <v>22</v>
      </c>
      <c r="C8" s="29">
        <f t="shared" si="0"/>
        <v>6</v>
      </c>
      <c r="D8" s="29">
        <f>SUM(養成施設データ!Z30)</f>
        <v>0</v>
      </c>
      <c r="E8" s="29">
        <f>SUM(養成施設データ!AA30)</f>
        <v>0</v>
      </c>
      <c r="F8" s="29">
        <f>SUM(養成施設データ!AB30)</f>
        <v>5</v>
      </c>
      <c r="G8" s="29">
        <f>SUM(養成施設データ!AC30)</f>
        <v>1</v>
      </c>
      <c r="H8" s="29">
        <f>SUM(養成施設データ!AD30)</f>
        <v>0</v>
      </c>
      <c r="I8" s="29">
        <f>SUM(養成施設データ!AE30)</f>
        <v>0</v>
      </c>
      <c r="J8" s="29">
        <f>SUM(養成施設データ!AF30)</f>
        <v>0</v>
      </c>
      <c r="K8" s="29">
        <f>SUM(養成施設データ!AG30)</f>
        <v>1</v>
      </c>
      <c r="L8" s="29">
        <f>SUM(養成施設データ!AH30)</f>
        <v>5</v>
      </c>
      <c r="M8" s="29">
        <f>SUM(養成施設データ!AI30)</f>
        <v>0</v>
      </c>
      <c r="N8" s="29">
        <f>SUM(養成施設データ!AJ30)</f>
        <v>0</v>
      </c>
      <c r="O8" s="15"/>
      <c r="P8" s="15" t="s">
        <v>47</v>
      </c>
      <c r="Q8" s="32">
        <f t="shared" si="1"/>
        <v>11</v>
      </c>
      <c r="R8" s="32">
        <f>SUM(養成施設データ!Z224)</f>
        <v>4</v>
      </c>
      <c r="S8" s="32">
        <f>SUM(養成施設データ!AA224)</f>
        <v>1</v>
      </c>
      <c r="T8" s="32">
        <f>SUM(養成施設データ!AB224)</f>
        <v>3</v>
      </c>
      <c r="U8" s="32">
        <f>SUM(養成施設データ!AC224)</f>
        <v>0</v>
      </c>
      <c r="V8" s="32">
        <f>SUM(養成施設データ!AD224)</f>
        <v>2</v>
      </c>
      <c r="W8" s="32">
        <f>SUM(養成施設データ!AE224)</f>
        <v>1</v>
      </c>
      <c r="X8" s="32">
        <f>SUM(養成施設データ!AF224)</f>
        <v>0</v>
      </c>
      <c r="Y8" s="32">
        <f>SUM(養成施設データ!AG224)</f>
        <v>1</v>
      </c>
      <c r="Z8" s="32">
        <f>SUM(養成施設データ!AH224)</f>
        <v>9</v>
      </c>
      <c r="AA8" s="32">
        <f>SUM(養成施設データ!AI224)</f>
        <v>0</v>
      </c>
      <c r="AB8" s="33">
        <f>SUM(養成施設データ!AJ224)</f>
        <v>1</v>
      </c>
      <c r="AC8" s="12"/>
    </row>
    <row r="9" spans="1:29" ht="20.149999999999999" customHeight="1">
      <c r="A9" s="15" t="s">
        <v>4</v>
      </c>
      <c r="B9" s="15" t="s">
        <v>23</v>
      </c>
      <c r="C9" s="27">
        <f t="shared" si="0"/>
        <v>8</v>
      </c>
      <c r="D9" s="27">
        <f>SUM(養成施設データ!Z39)</f>
        <v>2</v>
      </c>
      <c r="E9" s="27">
        <f>SUM(養成施設データ!AA39)</f>
        <v>0</v>
      </c>
      <c r="F9" s="27">
        <f>SUM(養成施設データ!AB39)</f>
        <v>6</v>
      </c>
      <c r="G9" s="27">
        <f>SUM(養成施設データ!AC39)</f>
        <v>0</v>
      </c>
      <c r="H9" s="27">
        <f>SUM(養成施設データ!AD39)</f>
        <v>0</v>
      </c>
      <c r="I9" s="27">
        <f>SUM(養成施設データ!AE39)</f>
        <v>0</v>
      </c>
      <c r="J9" s="27">
        <f>SUM(養成施設データ!AF39)</f>
        <v>0</v>
      </c>
      <c r="K9" s="27">
        <f>SUM(養成施設データ!AG39)</f>
        <v>3</v>
      </c>
      <c r="L9" s="27">
        <f>SUM(養成施設データ!AH39)</f>
        <v>4</v>
      </c>
      <c r="M9" s="27">
        <f>SUM(養成施設データ!AI39)</f>
        <v>1</v>
      </c>
      <c r="N9" s="27">
        <f>SUM(養成施設データ!AJ39)</f>
        <v>0</v>
      </c>
      <c r="O9" s="15" t="s">
        <v>12</v>
      </c>
      <c r="P9" s="15" t="s">
        <v>48</v>
      </c>
      <c r="Q9" s="32">
        <f t="shared" si="1"/>
        <v>6</v>
      </c>
      <c r="R9" s="32">
        <f>SUM(養成施設データ!Z231)</f>
        <v>4</v>
      </c>
      <c r="S9" s="32">
        <f>SUM(養成施設データ!AA231)</f>
        <v>0</v>
      </c>
      <c r="T9" s="32">
        <f>SUM(養成施設データ!AB231)</f>
        <v>2</v>
      </c>
      <c r="U9" s="32">
        <f>SUM(養成施設データ!AC231)</f>
        <v>0</v>
      </c>
      <c r="V9" s="32">
        <f>SUM(養成施設データ!AD231)</f>
        <v>0</v>
      </c>
      <c r="W9" s="32">
        <f>SUM(養成施設データ!AE231)</f>
        <v>0</v>
      </c>
      <c r="X9" s="32">
        <f>SUM(養成施設データ!AF231)</f>
        <v>0</v>
      </c>
      <c r="Y9" s="32">
        <f>SUM(養成施設データ!AG231)</f>
        <v>1</v>
      </c>
      <c r="Z9" s="32">
        <f>SUM(養成施設データ!AH231)</f>
        <v>5</v>
      </c>
      <c r="AA9" s="32">
        <f>SUM(養成施設データ!AI231)</f>
        <v>0</v>
      </c>
      <c r="AB9" s="33">
        <f>SUM(養成施設データ!AJ231)</f>
        <v>0</v>
      </c>
      <c r="AC9" s="12"/>
    </row>
    <row r="10" spans="1:29" ht="20.149999999999999" customHeight="1">
      <c r="A10" s="15" t="s">
        <v>2</v>
      </c>
      <c r="B10" s="15" t="s">
        <v>24</v>
      </c>
      <c r="C10" s="27">
        <f t="shared" si="0"/>
        <v>5</v>
      </c>
      <c r="D10" s="27">
        <f>SUM(養成施設データ!Z45)</f>
        <v>3</v>
      </c>
      <c r="E10" s="27">
        <f>SUM(養成施設データ!AA45)</f>
        <v>0</v>
      </c>
      <c r="F10" s="27">
        <f>SUM(養成施設データ!AB45)</f>
        <v>2</v>
      </c>
      <c r="G10" s="27">
        <f>SUM(養成施設データ!AC45)</f>
        <v>0</v>
      </c>
      <c r="H10" s="27">
        <f>SUM(養成施設データ!AD45)</f>
        <v>0</v>
      </c>
      <c r="I10" s="27">
        <f>SUM(養成施設データ!AE45)</f>
        <v>0</v>
      </c>
      <c r="J10" s="27">
        <f>SUM(養成施設データ!AF45)</f>
        <v>0</v>
      </c>
      <c r="K10" s="27">
        <f>SUM(養成施設データ!AG45)</f>
        <v>1</v>
      </c>
      <c r="L10" s="27">
        <f>SUM(養成施設データ!AH45)</f>
        <v>4</v>
      </c>
      <c r="M10" s="27">
        <f>SUM(養成施設データ!AI45)</f>
        <v>0</v>
      </c>
      <c r="N10" s="27">
        <f>SUM(養成施設データ!AJ45)</f>
        <v>0</v>
      </c>
      <c r="O10" s="15"/>
      <c r="P10" s="15" t="s">
        <v>49</v>
      </c>
      <c r="Q10" s="32">
        <f t="shared" si="1"/>
        <v>2</v>
      </c>
      <c r="R10" s="32">
        <f>SUM(養成施設データ!Z234)</f>
        <v>0</v>
      </c>
      <c r="S10" s="32">
        <f>SUM(養成施設データ!AA234)</f>
        <v>0</v>
      </c>
      <c r="T10" s="32">
        <f>SUM(養成施設データ!AB234)</f>
        <v>1</v>
      </c>
      <c r="U10" s="32">
        <f>SUM(養成施設データ!AC234)</f>
        <v>0</v>
      </c>
      <c r="V10" s="32">
        <f>SUM(養成施設データ!AD234)</f>
        <v>0</v>
      </c>
      <c r="W10" s="32">
        <f>SUM(養成施設データ!AE234)</f>
        <v>0</v>
      </c>
      <c r="X10" s="32">
        <f>SUM(養成施設データ!AF234)</f>
        <v>1</v>
      </c>
      <c r="Y10" s="32">
        <f>SUM(養成施設データ!AG234)</f>
        <v>1</v>
      </c>
      <c r="Z10" s="32">
        <f>SUM(養成施設データ!AH234)</f>
        <v>0</v>
      </c>
      <c r="AA10" s="32">
        <f>SUM(養成施設データ!AI234)</f>
        <v>1</v>
      </c>
      <c r="AB10" s="33">
        <f>SUM(養成施設データ!AJ234)</f>
        <v>0</v>
      </c>
      <c r="AC10" s="12"/>
    </row>
    <row r="11" spans="1:29" ht="20.149999999999999" customHeight="1">
      <c r="A11" s="15" t="s">
        <v>0</v>
      </c>
      <c r="B11" s="15" t="s">
        <v>25</v>
      </c>
      <c r="C11" s="27">
        <f t="shared" si="0"/>
        <v>1</v>
      </c>
      <c r="D11" s="27">
        <f>SUM(養成施設データ!Z47)</f>
        <v>0</v>
      </c>
      <c r="E11" s="27">
        <f>SUM(養成施設データ!AA47)</f>
        <v>0</v>
      </c>
      <c r="F11" s="27">
        <f>SUM(養成施設データ!AB47)</f>
        <v>1</v>
      </c>
      <c r="G11" s="27">
        <f>SUM(養成施設データ!AC47)</f>
        <v>0</v>
      </c>
      <c r="H11" s="27">
        <f>SUM(養成施設データ!AD47)</f>
        <v>0</v>
      </c>
      <c r="I11" s="27">
        <f>SUM(養成施設データ!AE47)</f>
        <v>0</v>
      </c>
      <c r="J11" s="27">
        <f>SUM(養成施設データ!AF47)</f>
        <v>0</v>
      </c>
      <c r="K11" s="27">
        <f>SUM(養成施設データ!AG47)</f>
        <v>0</v>
      </c>
      <c r="L11" s="27">
        <f>SUM(養成施設データ!AH47)</f>
        <v>1</v>
      </c>
      <c r="M11" s="27">
        <f>SUM(養成施設データ!AI47)</f>
        <v>0</v>
      </c>
      <c r="N11" s="27">
        <f>SUM(養成施設データ!AJ47)</f>
        <v>0</v>
      </c>
      <c r="O11" s="15" t="s">
        <v>13</v>
      </c>
      <c r="P11" s="15" t="s">
        <v>50</v>
      </c>
      <c r="Q11" s="32">
        <f t="shared" si="1"/>
        <v>1</v>
      </c>
      <c r="R11" s="32">
        <f>SUM(養成施設データ!Z236)</f>
        <v>0</v>
      </c>
      <c r="S11" s="32">
        <f>SUM(養成施設データ!AA236)</f>
        <v>0</v>
      </c>
      <c r="T11" s="32">
        <f>SUM(養成施設データ!AB236)</f>
        <v>1</v>
      </c>
      <c r="U11" s="32">
        <f>SUM(養成施設データ!AC236)</f>
        <v>0</v>
      </c>
      <c r="V11" s="32">
        <f>SUM(養成施設データ!AD236)</f>
        <v>0</v>
      </c>
      <c r="W11" s="32">
        <f>SUM(養成施設データ!AE236)</f>
        <v>0</v>
      </c>
      <c r="X11" s="32">
        <f>SUM(養成施設データ!AF236)</f>
        <v>0</v>
      </c>
      <c r="Y11" s="32">
        <f>SUM(養成施設データ!AG236)</f>
        <v>1</v>
      </c>
      <c r="Z11" s="32">
        <f>SUM(養成施設データ!AH236)</f>
        <v>0</v>
      </c>
      <c r="AA11" s="32">
        <f>SUM(養成施設データ!AI236)</f>
        <v>0</v>
      </c>
      <c r="AB11" s="33">
        <f>SUM(養成施設データ!AJ236)</f>
        <v>0</v>
      </c>
      <c r="AC11" s="12"/>
    </row>
    <row r="12" spans="1:29" ht="20.149999999999999" customHeight="1">
      <c r="A12" s="15" t="s">
        <v>1</v>
      </c>
      <c r="B12" s="15" t="s">
        <v>26</v>
      </c>
      <c r="C12" s="27">
        <f t="shared" si="0"/>
        <v>5</v>
      </c>
      <c r="D12" s="27">
        <f>SUM(養成施設データ!Z53)</f>
        <v>2</v>
      </c>
      <c r="E12" s="27">
        <f>SUM(養成施設データ!AA53)</f>
        <v>0</v>
      </c>
      <c r="F12" s="27">
        <f>SUM(養成施設データ!AB53)</f>
        <v>3</v>
      </c>
      <c r="G12" s="27">
        <f>SUM(養成施設データ!AC53)</f>
        <v>0</v>
      </c>
      <c r="H12" s="27">
        <f>SUM(養成施設データ!AD53)</f>
        <v>0</v>
      </c>
      <c r="I12" s="27">
        <f>SUM(養成施設データ!AE53)</f>
        <v>0</v>
      </c>
      <c r="J12" s="27">
        <f>SUM(養成施設データ!AF53)</f>
        <v>0</v>
      </c>
      <c r="K12" s="27">
        <f>SUM(養成施設データ!AG53)</f>
        <v>1</v>
      </c>
      <c r="L12" s="27">
        <f>SUM(養成施設データ!AH53)</f>
        <v>4</v>
      </c>
      <c r="M12" s="27">
        <f>SUM(養成施設データ!AI53)</f>
        <v>0</v>
      </c>
      <c r="N12" s="27">
        <f>SUM(養成施設データ!AJ53)</f>
        <v>0</v>
      </c>
      <c r="O12" s="15"/>
      <c r="P12" s="15" t="s">
        <v>51</v>
      </c>
      <c r="Q12" s="32">
        <f t="shared" si="1"/>
        <v>2</v>
      </c>
      <c r="R12" s="32">
        <f>SUM(養成施設データ!Z239)</f>
        <v>0</v>
      </c>
      <c r="S12" s="32">
        <f>SUM(養成施設データ!AA239)</f>
        <v>0</v>
      </c>
      <c r="T12" s="32">
        <f>SUM(養成施設データ!AB239)</f>
        <v>2</v>
      </c>
      <c r="U12" s="32">
        <f>SUM(養成施設データ!AC239)</f>
        <v>0</v>
      </c>
      <c r="V12" s="32">
        <f>SUM(養成施設データ!AD239)</f>
        <v>0</v>
      </c>
      <c r="W12" s="32">
        <f>SUM(養成施設データ!AE239)</f>
        <v>0</v>
      </c>
      <c r="X12" s="32">
        <f>SUM(養成施設データ!AF239)</f>
        <v>0</v>
      </c>
      <c r="Y12" s="32">
        <f>SUM(養成施設データ!AG239)</f>
        <v>1</v>
      </c>
      <c r="Z12" s="32">
        <f>SUM(養成施設データ!AH239)</f>
        <v>1</v>
      </c>
      <c r="AA12" s="32">
        <f>SUM(養成施設データ!AI239)</f>
        <v>0</v>
      </c>
      <c r="AB12" s="33">
        <f>SUM(養成施設データ!AJ239)</f>
        <v>0</v>
      </c>
      <c r="AC12" s="12"/>
    </row>
    <row r="13" spans="1:29" ht="20.149999999999999" customHeight="1">
      <c r="A13" s="2"/>
      <c r="B13" s="15" t="s">
        <v>27</v>
      </c>
      <c r="C13" s="27">
        <f t="shared" si="0"/>
        <v>4</v>
      </c>
      <c r="D13" s="27">
        <f>SUM(養成施設データ!Z58)</f>
        <v>2</v>
      </c>
      <c r="E13" s="27">
        <f>SUM(養成施設データ!AA58)</f>
        <v>0</v>
      </c>
      <c r="F13" s="27">
        <f>SUM(養成施設データ!AB58)</f>
        <v>2</v>
      </c>
      <c r="G13" s="27">
        <f>SUM(養成施設データ!AC58)</f>
        <v>0</v>
      </c>
      <c r="H13" s="27">
        <f>SUM(養成施設データ!AD58)</f>
        <v>0</v>
      </c>
      <c r="I13" s="27">
        <f>SUM(養成施設データ!AE58)</f>
        <v>0</v>
      </c>
      <c r="J13" s="27">
        <f>SUM(養成施設データ!AF58)</f>
        <v>0</v>
      </c>
      <c r="K13" s="27">
        <f>SUM(養成施設データ!AG58)</f>
        <v>0</v>
      </c>
      <c r="L13" s="27">
        <f>SUM(養成施設データ!AH58)</f>
        <v>4</v>
      </c>
      <c r="M13" s="27">
        <f>SUM(養成施設データ!AI58)</f>
        <v>0</v>
      </c>
      <c r="N13" s="27">
        <f>SUM(養成施設データ!AJ58)</f>
        <v>0</v>
      </c>
      <c r="O13" s="15" t="s">
        <v>14</v>
      </c>
      <c r="P13" s="15" t="s">
        <v>52</v>
      </c>
      <c r="Q13" s="32">
        <f t="shared" si="1"/>
        <v>1</v>
      </c>
      <c r="R13" s="32">
        <f>SUM(養成施設データ!Z241)</f>
        <v>1</v>
      </c>
      <c r="S13" s="32">
        <f>SUM(養成施設データ!AA241)</f>
        <v>0</v>
      </c>
      <c r="T13" s="32">
        <f>SUM(養成施設データ!AB241)</f>
        <v>0</v>
      </c>
      <c r="U13" s="32">
        <f>SUM(養成施設データ!AC241)</f>
        <v>0</v>
      </c>
      <c r="V13" s="32">
        <f>SUM(養成施設データ!AD241)</f>
        <v>0</v>
      </c>
      <c r="W13" s="32">
        <f>SUM(養成施設データ!AE241)</f>
        <v>0</v>
      </c>
      <c r="X13" s="32">
        <f>SUM(養成施設データ!AF241)</f>
        <v>0</v>
      </c>
      <c r="Y13" s="32">
        <f>SUM(養成施設データ!AG241)</f>
        <v>0</v>
      </c>
      <c r="Z13" s="32">
        <f>SUM(養成施設データ!AH241)</f>
        <v>1</v>
      </c>
      <c r="AA13" s="32">
        <f>SUM(養成施設データ!AI241)</f>
        <v>0</v>
      </c>
      <c r="AB13" s="33">
        <f>SUM(養成施設データ!AJ241)</f>
        <v>0</v>
      </c>
      <c r="AC13" s="12"/>
    </row>
    <row r="14" spans="1:29" ht="20.149999999999999" customHeight="1">
      <c r="A14" s="2"/>
      <c r="B14" s="15" t="s">
        <v>21</v>
      </c>
      <c r="C14" s="27">
        <f>SUM(C8:C13)</f>
        <v>29</v>
      </c>
      <c r="D14" s="27">
        <f>SUM(D8:D13)</f>
        <v>9</v>
      </c>
      <c r="E14" s="27">
        <f t="shared" ref="E14:N14" si="2">SUM(E8:E13)</f>
        <v>0</v>
      </c>
      <c r="F14" s="27">
        <f t="shared" si="2"/>
        <v>19</v>
      </c>
      <c r="G14" s="27">
        <f>SUM(G8:G13)</f>
        <v>1</v>
      </c>
      <c r="H14" s="27">
        <f t="shared" si="2"/>
        <v>0</v>
      </c>
      <c r="I14" s="27">
        <f>SUM(I8:I13)</f>
        <v>0</v>
      </c>
      <c r="J14" s="27">
        <f t="shared" si="2"/>
        <v>0</v>
      </c>
      <c r="K14" s="27">
        <f t="shared" si="2"/>
        <v>6</v>
      </c>
      <c r="L14" s="27">
        <f t="shared" si="2"/>
        <v>22</v>
      </c>
      <c r="M14" s="27">
        <f t="shared" si="2"/>
        <v>1</v>
      </c>
      <c r="N14" s="27">
        <f t="shared" si="2"/>
        <v>0</v>
      </c>
      <c r="O14" s="15"/>
      <c r="P14" s="15" t="s">
        <v>53</v>
      </c>
      <c r="Q14" s="32">
        <f t="shared" si="1"/>
        <v>4</v>
      </c>
      <c r="R14" s="32">
        <f>SUM(養成施設データ!Z246)</f>
        <v>2</v>
      </c>
      <c r="S14" s="32">
        <f>SUM(養成施設データ!AA246)</f>
        <v>0</v>
      </c>
      <c r="T14" s="32">
        <f>SUM(養成施設データ!AB246)</f>
        <v>2</v>
      </c>
      <c r="U14" s="32">
        <f>SUM(養成施設データ!AC246)</f>
        <v>0</v>
      </c>
      <c r="V14" s="32">
        <f>SUM(養成施設データ!AD246)</f>
        <v>0</v>
      </c>
      <c r="W14" s="32">
        <f>SUM(養成施設データ!AE246)</f>
        <v>0</v>
      </c>
      <c r="X14" s="32">
        <f>SUM(養成施設データ!AF246)</f>
        <v>0</v>
      </c>
      <c r="Y14" s="32">
        <f>SUM(養成施設データ!AG246)</f>
        <v>1</v>
      </c>
      <c r="Z14" s="32">
        <f>SUM(養成施設データ!AH246)</f>
        <v>3</v>
      </c>
      <c r="AA14" s="32">
        <f>SUM(養成施設データ!AI246)</f>
        <v>0</v>
      </c>
      <c r="AB14" s="33">
        <f>SUM(養成施設データ!AJ246)</f>
        <v>0</v>
      </c>
      <c r="AC14" s="12"/>
    </row>
    <row r="15" spans="1:29" ht="20.149999999999999" customHeight="1">
      <c r="A15" s="17"/>
      <c r="B15" s="20" t="s">
        <v>28</v>
      </c>
      <c r="C15" s="29">
        <f t="shared" ref="C15:C23" si="3">SUM(D15:J15)</f>
        <v>3</v>
      </c>
      <c r="D15" s="29">
        <f>SUM(養成施設データ!Z65)</f>
        <v>3</v>
      </c>
      <c r="E15" s="29">
        <f>SUM(養成施設データ!AA65)</f>
        <v>0</v>
      </c>
      <c r="F15" s="29">
        <f>SUM(養成施設データ!AB65)</f>
        <v>0</v>
      </c>
      <c r="G15" s="29">
        <f>SUM(養成施設データ!AC65)</f>
        <v>0</v>
      </c>
      <c r="H15" s="29">
        <f>SUM(養成施設データ!AD65)</f>
        <v>0</v>
      </c>
      <c r="I15" s="29">
        <f>SUM(養成施設データ!AE65)</f>
        <v>0</v>
      </c>
      <c r="J15" s="29">
        <f>SUM(養成施設データ!AF65)</f>
        <v>0</v>
      </c>
      <c r="K15" s="29">
        <f>SUM(養成施設データ!AG65)</f>
        <v>0</v>
      </c>
      <c r="L15" s="29">
        <f>SUM(養成施設データ!AH65)</f>
        <v>3</v>
      </c>
      <c r="M15" s="29">
        <f>SUM(養成施設データ!AI65)</f>
        <v>0</v>
      </c>
      <c r="N15" s="29">
        <f>SUM(養成施設データ!AJ65)</f>
        <v>0</v>
      </c>
      <c r="O15" s="15" t="s">
        <v>15</v>
      </c>
      <c r="P15" s="15" t="s">
        <v>54</v>
      </c>
      <c r="Q15" s="32">
        <f t="shared" si="1"/>
        <v>5</v>
      </c>
      <c r="R15" s="32">
        <f>SUM(養成施設データ!Z252)</f>
        <v>2</v>
      </c>
      <c r="S15" s="32">
        <f>SUM(養成施設データ!AA252)</f>
        <v>0</v>
      </c>
      <c r="T15" s="32">
        <f>SUM(養成施設データ!AB252)</f>
        <v>2</v>
      </c>
      <c r="U15" s="32">
        <f>SUM(養成施設データ!AC252)</f>
        <v>0</v>
      </c>
      <c r="V15" s="32">
        <f>SUM(養成施設データ!AD252)</f>
        <v>1</v>
      </c>
      <c r="W15" s="32">
        <f>SUM(養成施設データ!AE252)</f>
        <v>0</v>
      </c>
      <c r="X15" s="32">
        <f>SUM(養成施設データ!AF252)</f>
        <v>0</v>
      </c>
      <c r="Y15" s="32">
        <f>SUM(養成施設データ!AG252)</f>
        <v>1</v>
      </c>
      <c r="Z15" s="32">
        <f>SUM(養成施設データ!AH252)</f>
        <v>4</v>
      </c>
      <c r="AA15" s="32">
        <f>SUM(養成施設データ!AI252)</f>
        <v>0</v>
      </c>
      <c r="AB15" s="33">
        <f>SUM(養成施設データ!AJ252)</f>
        <v>0</v>
      </c>
      <c r="AC15" s="12"/>
    </row>
    <row r="16" spans="1:29" ht="20.149999999999999" customHeight="1">
      <c r="A16" s="2"/>
      <c r="B16" s="15" t="s">
        <v>29</v>
      </c>
      <c r="C16" s="27">
        <f t="shared" si="3"/>
        <v>6</v>
      </c>
      <c r="D16" s="27">
        <f>SUM(養成施設データ!Z72)</f>
        <v>3</v>
      </c>
      <c r="E16" s="27">
        <f>SUM(養成施設データ!AA72)</f>
        <v>0</v>
      </c>
      <c r="F16" s="27">
        <f>SUM(養成施設データ!AB72)</f>
        <v>3</v>
      </c>
      <c r="G16" s="27">
        <f>SUM(養成施設データ!AC72)</f>
        <v>0</v>
      </c>
      <c r="H16" s="27">
        <f>SUM(養成施設データ!AD72)</f>
        <v>0</v>
      </c>
      <c r="I16" s="27">
        <f>SUM(養成施設データ!AE72)</f>
        <v>0</v>
      </c>
      <c r="J16" s="27">
        <f>SUM(養成施設データ!AF72)</f>
        <v>0</v>
      </c>
      <c r="K16" s="27">
        <f>SUM(養成施設データ!AG72)</f>
        <v>1</v>
      </c>
      <c r="L16" s="27">
        <f>SUM(養成施設データ!AH72)</f>
        <v>5</v>
      </c>
      <c r="M16" s="27">
        <f>SUM(養成施設データ!AI72)</f>
        <v>0</v>
      </c>
      <c r="N16" s="27">
        <f>SUM(養成施設データ!AJ72)</f>
        <v>0</v>
      </c>
      <c r="O16" s="15"/>
      <c r="P16" s="15" t="s">
        <v>55</v>
      </c>
      <c r="Q16" s="32">
        <f t="shared" si="1"/>
        <v>5</v>
      </c>
      <c r="R16" s="32">
        <f>SUM(養成施設データ!Z258)</f>
        <v>1</v>
      </c>
      <c r="S16" s="32">
        <f>SUM(養成施設データ!AA258)</f>
        <v>0</v>
      </c>
      <c r="T16" s="32">
        <f>SUM(養成施設データ!AB258)</f>
        <v>4</v>
      </c>
      <c r="U16" s="32">
        <f>SUM(養成施設データ!AC258)</f>
        <v>0</v>
      </c>
      <c r="V16" s="32">
        <f>SUM(養成施設データ!AD258)</f>
        <v>0</v>
      </c>
      <c r="W16" s="32">
        <f>SUM(養成施設データ!AE258)</f>
        <v>0</v>
      </c>
      <c r="X16" s="32">
        <f>SUM(養成施設データ!AF258)</f>
        <v>0</v>
      </c>
      <c r="Y16" s="32">
        <f>SUM(養成施設データ!AG258)</f>
        <v>0</v>
      </c>
      <c r="Z16" s="32">
        <f>SUM(養成施設データ!AH258)</f>
        <v>5</v>
      </c>
      <c r="AA16" s="32">
        <f>SUM(養成施設データ!AI258)</f>
        <v>0</v>
      </c>
      <c r="AB16" s="33">
        <f>SUM(養成施設データ!AJ258)</f>
        <v>0</v>
      </c>
      <c r="AC16" s="12"/>
    </row>
    <row r="17" spans="1:29" ht="20.149999999999999" customHeight="1">
      <c r="A17" s="15" t="s">
        <v>5</v>
      </c>
      <c r="B17" s="15" t="s">
        <v>30</v>
      </c>
      <c r="C17" s="27">
        <f t="shared" si="3"/>
        <v>4</v>
      </c>
      <c r="D17" s="27">
        <f>SUM(養成施設データ!Z77)</f>
        <v>3</v>
      </c>
      <c r="E17" s="27">
        <f>SUM(養成施設データ!AA77)</f>
        <v>0</v>
      </c>
      <c r="F17" s="27">
        <f>SUM(養成施設データ!AB77)</f>
        <v>1</v>
      </c>
      <c r="G17" s="27">
        <f>SUM(養成施設データ!AC77)</f>
        <v>0</v>
      </c>
      <c r="H17" s="27">
        <f>SUM(養成施設データ!AD77)</f>
        <v>0</v>
      </c>
      <c r="I17" s="27">
        <f>SUM(養成施設データ!AE77)</f>
        <v>0</v>
      </c>
      <c r="J17" s="27">
        <f>SUM(養成施設データ!AF77)</f>
        <v>0</v>
      </c>
      <c r="K17" s="27">
        <f>SUM(養成施設データ!AG77)</f>
        <v>0</v>
      </c>
      <c r="L17" s="27">
        <f>SUM(養成施設データ!AH77)</f>
        <v>4</v>
      </c>
      <c r="M17" s="27">
        <f>SUM(養成施設データ!AI77)</f>
        <v>0</v>
      </c>
      <c r="N17" s="27">
        <f>SUM(養成施設データ!AJ77)</f>
        <v>0</v>
      </c>
      <c r="O17" s="15" t="s">
        <v>14</v>
      </c>
      <c r="P17" s="15" t="s">
        <v>56</v>
      </c>
      <c r="Q17" s="32">
        <f t="shared" si="1"/>
        <v>3</v>
      </c>
      <c r="R17" s="32">
        <f>SUM(養成施設データ!Z262)</f>
        <v>2</v>
      </c>
      <c r="S17" s="32">
        <f>SUM(養成施設データ!AA262)</f>
        <v>0</v>
      </c>
      <c r="T17" s="32">
        <f>SUM(養成施設データ!AB262)</f>
        <v>1</v>
      </c>
      <c r="U17" s="32">
        <f>SUM(養成施設データ!AC262)</f>
        <v>0</v>
      </c>
      <c r="V17" s="32">
        <f>SUM(養成施設データ!AD262)</f>
        <v>0</v>
      </c>
      <c r="W17" s="32">
        <f>SUM(養成施設データ!AE262)</f>
        <v>0</v>
      </c>
      <c r="X17" s="32">
        <f>SUM(養成施設データ!AF262)</f>
        <v>0</v>
      </c>
      <c r="Y17" s="32">
        <f>SUM(養成施設データ!AG262)</f>
        <v>1</v>
      </c>
      <c r="Z17" s="32">
        <f>SUM(養成施設データ!AH262)</f>
        <v>2</v>
      </c>
      <c r="AA17" s="32">
        <f>SUM(養成施設データ!AI262)</f>
        <v>0</v>
      </c>
      <c r="AB17" s="33">
        <f>SUM(養成施設データ!AJ262)</f>
        <v>0</v>
      </c>
      <c r="AC17" s="12"/>
    </row>
    <row r="18" spans="1:29" ht="20.149999999999999" customHeight="1">
      <c r="A18" s="15" t="s">
        <v>4</v>
      </c>
      <c r="B18" s="15" t="s">
        <v>31</v>
      </c>
      <c r="C18" s="27">
        <f>SUM(D18:J18)</f>
        <v>10</v>
      </c>
      <c r="D18" s="27">
        <f>SUM(養成施設データ!Z88)</f>
        <v>3</v>
      </c>
      <c r="E18" s="27">
        <f>SUM(養成施設データ!AA88)</f>
        <v>0</v>
      </c>
      <c r="F18" s="27">
        <f>SUM(養成施設データ!AB88)</f>
        <v>6</v>
      </c>
      <c r="G18" s="38" t="s">
        <v>334</v>
      </c>
      <c r="H18" s="27">
        <f>SUM(養成施設データ!AD88)</f>
        <v>1</v>
      </c>
      <c r="I18" s="27">
        <f>SUM(養成施設データ!AE88)</f>
        <v>0</v>
      </c>
      <c r="J18" s="27">
        <f>SUM(養成施設データ!AF88)</f>
        <v>0</v>
      </c>
      <c r="K18" s="27">
        <f>SUM(養成施設データ!AG88)</f>
        <v>3</v>
      </c>
      <c r="L18" s="27">
        <f>SUM(養成施設データ!AH88)</f>
        <v>7</v>
      </c>
      <c r="M18" s="27">
        <f>SUM(養成施設データ!AI88)</f>
        <v>0</v>
      </c>
      <c r="N18" s="27">
        <f>SUM(養成施設データ!AJ88)</f>
        <v>0</v>
      </c>
      <c r="O18" s="15"/>
      <c r="P18" s="15" t="s">
        <v>57</v>
      </c>
      <c r="Q18" s="32">
        <f t="shared" si="1"/>
        <v>3</v>
      </c>
      <c r="R18" s="32">
        <f>SUM(養成施設データ!Z266)</f>
        <v>1</v>
      </c>
      <c r="S18" s="32">
        <f>SUM(養成施設データ!AA266)</f>
        <v>0</v>
      </c>
      <c r="T18" s="32">
        <f>SUM(養成施設データ!AB266)</f>
        <v>2</v>
      </c>
      <c r="U18" s="32">
        <f>SUM(養成施設データ!AC266)</f>
        <v>0</v>
      </c>
      <c r="V18" s="32">
        <f>SUM(養成施設データ!AD266)</f>
        <v>0</v>
      </c>
      <c r="W18" s="32">
        <f>SUM(養成施設データ!AE266)</f>
        <v>0</v>
      </c>
      <c r="X18" s="32">
        <f>SUM(養成施設データ!AF266)</f>
        <v>0</v>
      </c>
      <c r="Y18" s="32">
        <f>SUM(養成施設データ!AG266)</f>
        <v>1</v>
      </c>
      <c r="Z18" s="32">
        <f>SUM(養成施設データ!AH266)</f>
        <v>2</v>
      </c>
      <c r="AA18" s="32">
        <f>SUM(養成施設データ!AI266)</f>
        <v>0</v>
      </c>
      <c r="AB18" s="33">
        <f>SUM(養成施設データ!AJ266)</f>
        <v>0</v>
      </c>
      <c r="AC18" s="12"/>
    </row>
    <row r="19" spans="1:29" ht="20.149999999999999" customHeight="1">
      <c r="A19" s="15" t="s">
        <v>6</v>
      </c>
      <c r="B19" s="15" t="s">
        <v>32</v>
      </c>
      <c r="C19" s="27">
        <f t="shared" si="3"/>
        <v>7</v>
      </c>
      <c r="D19" s="27">
        <f>SUM(養成施設データ!Z96)</f>
        <v>4</v>
      </c>
      <c r="E19" s="27">
        <f>SUM(養成施設データ!AA96)</f>
        <v>0</v>
      </c>
      <c r="F19" s="27">
        <f>SUM(養成施設データ!AB96)</f>
        <v>3</v>
      </c>
      <c r="G19" s="27">
        <f>SUM(養成施設データ!AC96)</f>
        <v>0</v>
      </c>
      <c r="H19" s="27">
        <f>SUM(養成施設データ!AD96)</f>
        <v>0</v>
      </c>
      <c r="I19" s="27">
        <f>SUM(養成施設データ!AE96)</f>
        <v>0</v>
      </c>
      <c r="J19" s="27">
        <f>SUM(養成施設データ!AF96)</f>
        <v>0</v>
      </c>
      <c r="K19" s="27">
        <f>SUM(養成施設データ!AG96)</f>
        <v>2</v>
      </c>
      <c r="L19" s="27">
        <f>SUM(養成施設データ!AH96)</f>
        <v>5</v>
      </c>
      <c r="M19" s="27">
        <f>SUM(養成施設データ!AI96)</f>
        <v>0</v>
      </c>
      <c r="N19" s="27">
        <f>SUM(養成施設データ!AJ96)</f>
        <v>0</v>
      </c>
      <c r="O19" s="15" t="s">
        <v>0</v>
      </c>
      <c r="P19" s="15" t="s">
        <v>58</v>
      </c>
      <c r="Q19" s="32">
        <f t="shared" si="1"/>
        <v>5</v>
      </c>
      <c r="R19" s="32">
        <f>SUM(養成施設データ!Z272)</f>
        <v>2</v>
      </c>
      <c r="S19" s="32">
        <f>SUM(養成施設データ!AA272)</f>
        <v>0</v>
      </c>
      <c r="T19" s="32">
        <f>SUM(養成施設データ!AB272)</f>
        <v>2</v>
      </c>
      <c r="U19" s="32">
        <f>SUM(養成施設データ!AC272)</f>
        <v>0</v>
      </c>
      <c r="V19" s="32">
        <f>SUM(養成施設データ!AD272)</f>
        <v>1</v>
      </c>
      <c r="W19" s="32">
        <f>SUM(養成施設データ!AE272)</f>
        <v>0</v>
      </c>
      <c r="X19" s="32">
        <f>SUM(養成施設データ!AF272)</f>
        <v>0</v>
      </c>
      <c r="Y19" s="32">
        <f>SUM(養成施設データ!AG272)</f>
        <v>0</v>
      </c>
      <c r="Z19" s="32">
        <f>SUM(養成施設データ!AH272)</f>
        <v>5</v>
      </c>
      <c r="AA19" s="32">
        <f>SUM(養成施設データ!AI272)</f>
        <v>0</v>
      </c>
      <c r="AB19" s="33">
        <f>SUM(養成施設データ!AJ272)</f>
        <v>0</v>
      </c>
      <c r="AC19" s="12"/>
    </row>
    <row r="20" spans="1:29" ht="20.149999999999999" customHeight="1">
      <c r="A20" s="15" t="s">
        <v>7</v>
      </c>
      <c r="B20" s="15" t="s">
        <v>33</v>
      </c>
      <c r="C20" s="27">
        <f t="shared" si="3"/>
        <v>6</v>
      </c>
      <c r="D20" s="27">
        <f>SUM(養成施設データ!Z103)</f>
        <v>6</v>
      </c>
      <c r="E20" s="27">
        <f>SUM(養成施設データ!AA103)</f>
        <v>0</v>
      </c>
      <c r="F20" s="27">
        <f>SUM(養成施設データ!AB103)</f>
        <v>0</v>
      </c>
      <c r="G20" s="27">
        <f>SUM(養成施設データ!AC103)</f>
        <v>0</v>
      </c>
      <c r="H20" s="27">
        <f>SUM(養成施設データ!AD103)</f>
        <v>0</v>
      </c>
      <c r="I20" s="27">
        <f>SUM(養成施設データ!AE103)</f>
        <v>0</v>
      </c>
      <c r="J20" s="27">
        <f>SUM(養成施設データ!AF103)</f>
        <v>0</v>
      </c>
      <c r="K20" s="27">
        <f>SUM(養成施設データ!AG103)</f>
        <v>0</v>
      </c>
      <c r="L20" s="27">
        <f>SUM(養成施設データ!AH103)</f>
        <v>6</v>
      </c>
      <c r="M20" s="27">
        <f>SUM(養成施設データ!AI103)</f>
        <v>0</v>
      </c>
      <c r="N20" s="27">
        <f>SUM(養成施設データ!AJ103)</f>
        <v>0</v>
      </c>
      <c r="O20" s="15"/>
      <c r="P20" s="15" t="s">
        <v>59</v>
      </c>
      <c r="Q20" s="32">
        <f t="shared" si="1"/>
        <v>2</v>
      </c>
      <c r="R20" s="32">
        <f>SUM(養成施設データ!Z275)</f>
        <v>2</v>
      </c>
      <c r="S20" s="32">
        <f>SUM(養成施設データ!AA275)</f>
        <v>0</v>
      </c>
      <c r="T20" s="32">
        <f>SUM(養成施設データ!AB275)</f>
        <v>0</v>
      </c>
      <c r="U20" s="32">
        <f>SUM(養成施設データ!AC275)</f>
        <v>0</v>
      </c>
      <c r="V20" s="32">
        <f>SUM(養成施設データ!AD275)</f>
        <v>0</v>
      </c>
      <c r="W20" s="32">
        <f>SUM(養成施設データ!AE275)</f>
        <v>0</v>
      </c>
      <c r="X20" s="32">
        <f>SUM(養成施設データ!AF275)</f>
        <v>0</v>
      </c>
      <c r="Y20" s="32">
        <f>SUM(養成施設データ!AG275)</f>
        <v>0</v>
      </c>
      <c r="Z20" s="32">
        <f>SUM(養成施設データ!AH275)</f>
        <v>2</v>
      </c>
      <c r="AA20" s="32">
        <f>SUM(養成施設データ!AI275)</f>
        <v>0</v>
      </c>
      <c r="AB20" s="33">
        <f>SUM(養成施設データ!AJ275)</f>
        <v>0</v>
      </c>
      <c r="AC20" s="12"/>
    </row>
    <row r="21" spans="1:29" ht="20.149999999999999" customHeight="1">
      <c r="A21" s="15" t="s">
        <v>8</v>
      </c>
      <c r="B21" s="15" t="s">
        <v>34</v>
      </c>
      <c r="C21" s="27">
        <f t="shared" si="3"/>
        <v>7</v>
      </c>
      <c r="D21" s="27">
        <f>SUM(養成施設データ!Z111)</f>
        <v>6</v>
      </c>
      <c r="E21" s="27">
        <f>SUM(養成施設データ!AA111)</f>
        <v>0</v>
      </c>
      <c r="F21" s="27">
        <f>SUM(養成施設データ!AB111)</f>
        <v>1</v>
      </c>
      <c r="G21" s="27">
        <f>SUM(養成施設データ!AC111)</f>
        <v>0</v>
      </c>
      <c r="H21" s="27">
        <f>SUM(養成施設データ!AD111)</f>
        <v>0</v>
      </c>
      <c r="I21" s="27">
        <f>SUM(養成施設データ!AE111)</f>
        <v>0</v>
      </c>
      <c r="J21" s="27">
        <f>SUM(養成施設データ!AF111)</f>
        <v>0</v>
      </c>
      <c r="K21" s="27">
        <f>SUM(養成施設データ!AG111)</f>
        <v>1</v>
      </c>
      <c r="L21" s="27">
        <f>SUM(養成施設データ!AH111)</f>
        <v>6</v>
      </c>
      <c r="M21" s="27">
        <f>SUM(養成施設データ!AI111)</f>
        <v>0</v>
      </c>
      <c r="N21" s="27">
        <f>SUM(養成施設データ!AJ111)</f>
        <v>0</v>
      </c>
      <c r="O21" s="15" t="s">
        <v>1</v>
      </c>
      <c r="P21" s="15" t="s">
        <v>21</v>
      </c>
      <c r="Q21" s="32">
        <f t="shared" ref="Q21:AB21" si="4">SUM(Q6:Q20)</f>
        <v>54</v>
      </c>
      <c r="R21" s="32">
        <f t="shared" si="4"/>
        <v>22</v>
      </c>
      <c r="S21" s="32">
        <f t="shared" si="4"/>
        <v>1</v>
      </c>
      <c r="T21" s="32">
        <f t="shared" si="4"/>
        <v>25</v>
      </c>
      <c r="U21" s="32">
        <f>SUM(U6:U20)</f>
        <v>0</v>
      </c>
      <c r="V21" s="32">
        <f t="shared" si="4"/>
        <v>4</v>
      </c>
      <c r="W21" s="32">
        <f>SUM(W6:W20)</f>
        <v>1</v>
      </c>
      <c r="X21" s="32">
        <f t="shared" si="4"/>
        <v>1</v>
      </c>
      <c r="Y21" s="32">
        <f t="shared" si="4"/>
        <v>9</v>
      </c>
      <c r="Z21" s="32">
        <f t="shared" si="4"/>
        <v>43</v>
      </c>
      <c r="AA21" s="32">
        <f t="shared" si="4"/>
        <v>1</v>
      </c>
      <c r="AB21" s="33">
        <f t="shared" si="4"/>
        <v>1</v>
      </c>
      <c r="AC21" s="12"/>
    </row>
    <row r="22" spans="1:29" ht="20.149999999999999" customHeight="1">
      <c r="A22" s="15" t="s">
        <v>0</v>
      </c>
      <c r="B22" s="15" t="s">
        <v>35</v>
      </c>
      <c r="C22" s="27">
        <f t="shared" si="3"/>
        <v>1</v>
      </c>
      <c r="D22" s="27">
        <f>SUM(養成施設データ!Z113)</f>
        <v>1</v>
      </c>
      <c r="E22" s="27">
        <f>SUM(養成施設データ!AA113)</f>
        <v>0</v>
      </c>
      <c r="F22" s="27">
        <f>SUM(養成施設データ!AB113)</f>
        <v>0</v>
      </c>
      <c r="G22" s="27">
        <f>SUM(養成施設データ!AC113)</f>
        <v>0</v>
      </c>
      <c r="H22" s="27">
        <f>SUM(養成施設データ!AD113)</f>
        <v>0</v>
      </c>
      <c r="I22" s="27">
        <f>SUM(養成施設データ!AE113)</f>
        <v>0</v>
      </c>
      <c r="J22" s="27">
        <f>SUM(養成施設データ!AF113)</f>
        <v>0</v>
      </c>
      <c r="K22" s="27">
        <f>SUM(養成施設データ!AG113)</f>
        <v>0</v>
      </c>
      <c r="L22" s="27">
        <f>SUM(養成施設データ!AH113)</f>
        <v>1</v>
      </c>
      <c r="M22" s="27">
        <f>SUM(養成施設データ!AI113)</f>
        <v>0</v>
      </c>
      <c r="N22" s="27">
        <f>SUM(養成施設データ!AJ113)</f>
        <v>0</v>
      </c>
      <c r="O22" s="17"/>
      <c r="P22" s="20" t="s">
        <v>60</v>
      </c>
      <c r="Q22" s="30">
        <f t="shared" ref="Q22:Q29" si="5">SUM(R22:X22)</f>
        <v>13</v>
      </c>
      <c r="R22" s="30">
        <f>SUM(養成施設データ!Z292)</f>
        <v>4</v>
      </c>
      <c r="S22" s="30">
        <f>SUM(養成施設データ!AA292)</f>
        <v>0</v>
      </c>
      <c r="T22" s="30">
        <f>SUM(養成施設データ!AB292)</f>
        <v>8</v>
      </c>
      <c r="U22" s="30">
        <f>SUM(養成施設データ!AC292)</f>
        <v>0</v>
      </c>
      <c r="V22" s="30">
        <f>SUM(養成施設データ!AD292)</f>
        <v>1</v>
      </c>
      <c r="W22" s="30">
        <f>SUM(養成施設データ!AE292)</f>
        <v>0</v>
      </c>
      <c r="X22" s="30">
        <f>SUM(養成施設データ!AF292)</f>
        <v>0</v>
      </c>
      <c r="Y22" s="30">
        <f>SUM(養成施設データ!AG292)</f>
        <v>2</v>
      </c>
      <c r="Z22" s="30">
        <f>SUM(養成施設データ!AH292)</f>
        <v>11</v>
      </c>
      <c r="AA22" s="30">
        <f>SUM(養成施設データ!AI292)</f>
        <v>0</v>
      </c>
      <c r="AB22" s="31">
        <f>SUM(養成施設データ!AJ292)</f>
        <v>0</v>
      </c>
      <c r="AC22" s="12"/>
    </row>
    <row r="23" spans="1:29" ht="20.149999999999999" customHeight="1">
      <c r="A23" s="15" t="s">
        <v>1</v>
      </c>
      <c r="B23" s="15" t="s">
        <v>36</v>
      </c>
      <c r="C23" s="27">
        <f t="shared" si="3"/>
        <v>3</v>
      </c>
      <c r="D23" s="27">
        <f>SUM(養成施設データ!Z117)</f>
        <v>2</v>
      </c>
      <c r="E23" s="27">
        <f>SUM(養成施設データ!AA117)</f>
        <v>0</v>
      </c>
      <c r="F23" s="27">
        <f>SUM(養成施設データ!AB117)</f>
        <v>1</v>
      </c>
      <c r="G23" s="27">
        <f>SUM(養成施設データ!AC117)</f>
        <v>0</v>
      </c>
      <c r="H23" s="27">
        <f>SUM(養成施設データ!AD117)</f>
        <v>0</v>
      </c>
      <c r="I23" s="27">
        <f>SUM(養成施設データ!AE117)</f>
        <v>0</v>
      </c>
      <c r="J23" s="27">
        <f>SUM(養成施設データ!AF117)</f>
        <v>0</v>
      </c>
      <c r="K23" s="27">
        <f>SUM(養成施設データ!AG117)</f>
        <v>0</v>
      </c>
      <c r="L23" s="27">
        <f>SUM(養成施設データ!AH117)</f>
        <v>3</v>
      </c>
      <c r="M23" s="27">
        <f>SUM(養成施設データ!AI117)</f>
        <v>0</v>
      </c>
      <c r="N23" s="27">
        <f>SUM(養成施設データ!AJ117)</f>
        <v>0</v>
      </c>
      <c r="O23" s="15" t="s">
        <v>16</v>
      </c>
      <c r="P23" s="15" t="s">
        <v>61</v>
      </c>
      <c r="Q23" s="32">
        <f t="shared" si="5"/>
        <v>4</v>
      </c>
      <c r="R23" s="32">
        <f>SUM(養成施設データ!Z297)</f>
        <v>1</v>
      </c>
      <c r="S23" s="32">
        <f>SUM(養成施設データ!AA297)</f>
        <v>0</v>
      </c>
      <c r="T23" s="32">
        <f>SUM(養成施設データ!AB297)</f>
        <v>3</v>
      </c>
      <c r="U23" s="32">
        <f>SUM(養成施設データ!AC297)</f>
        <v>0</v>
      </c>
      <c r="V23" s="32">
        <f>SUM(養成施設データ!AD297)</f>
        <v>0</v>
      </c>
      <c r="W23" s="32">
        <f>SUM(養成施設データ!AE297)</f>
        <v>0</v>
      </c>
      <c r="X23" s="32">
        <f>SUM(養成施設データ!AF297)</f>
        <v>0</v>
      </c>
      <c r="Y23" s="32">
        <f>SUM(養成施設データ!AG297)</f>
        <v>2</v>
      </c>
      <c r="Z23" s="32">
        <f>SUM(養成施設データ!AH297)</f>
        <v>2</v>
      </c>
      <c r="AA23" s="32">
        <f>SUM(養成施設データ!AI297)</f>
        <v>0</v>
      </c>
      <c r="AB23" s="33">
        <f>SUM(養成施設データ!AJ297)</f>
        <v>0</v>
      </c>
      <c r="AC23" s="12"/>
    </row>
    <row r="24" spans="1:29" ht="20.149999999999999" customHeight="1">
      <c r="A24" s="2"/>
      <c r="B24" s="15" t="s">
        <v>21</v>
      </c>
      <c r="C24" s="27">
        <f>SUM(C15:C23)</f>
        <v>47</v>
      </c>
      <c r="D24" s="27">
        <f t="shared" ref="D24:N24" si="6">SUM(D15:D23)</f>
        <v>31</v>
      </c>
      <c r="E24" s="27">
        <f t="shared" si="6"/>
        <v>0</v>
      </c>
      <c r="F24" s="27">
        <f t="shared" si="6"/>
        <v>15</v>
      </c>
      <c r="G24" s="38" t="s">
        <v>335</v>
      </c>
      <c r="H24" s="27">
        <f t="shared" si="6"/>
        <v>1</v>
      </c>
      <c r="I24" s="27">
        <f>SUM(I15:I23)</f>
        <v>0</v>
      </c>
      <c r="J24" s="27">
        <f t="shared" si="6"/>
        <v>0</v>
      </c>
      <c r="K24" s="27">
        <f t="shared" si="6"/>
        <v>7</v>
      </c>
      <c r="L24" s="27">
        <f t="shared" si="6"/>
        <v>40</v>
      </c>
      <c r="M24" s="27">
        <f t="shared" si="6"/>
        <v>0</v>
      </c>
      <c r="N24" s="27">
        <f t="shared" si="6"/>
        <v>0</v>
      </c>
      <c r="O24" s="15"/>
      <c r="P24" s="15" t="s">
        <v>62</v>
      </c>
      <c r="Q24" s="32">
        <f t="shared" si="5"/>
        <v>4</v>
      </c>
      <c r="R24" s="32">
        <f>SUM(養成施設データ!Z302)</f>
        <v>1</v>
      </c>
      <c r="S24" s="32">
        <f>SUM(養成施設データ!AA302)</f>
        <v>0</v>
      </c>
      <c r="T24" s="32">
        <f>SUM(養成施設データ!AB302)</f>
        <v>3</v>
      </c>
      <c r="U24" s="32">
        <f>SUM(養成施設データ!AC302)</f>
        <v>0</v>
      </c>
      <c r="V24" s="32">
        <f>SUM(養成施設データ!AD302)</f>
        <v>0</v>
      </c>
      <c r="W24" s="32">
        <f>SUM(養成施設データ!AE302)</f>
        <v>0</v>
      </c>
      <c r="X24" s="32">
        <f>SUM(養成施設データ!AF302)</f>
        <v>0</v>
      </c>
      <c r="Y24" s="32">
        <f>SUM(養成施設データ!AG302)</f>
        <v>0</v>
      </c>
      <c r="Z24" s="32">
        <f>SUM(養成施設データ!AH302)</f>
        <v>4</v>
      </c>
      <c r="AA24" s="32">
        <f>SUM(養成施設データ!AI302)</f>
        <v>0</v>
      </c>
      <c r="AB24" s="33">
        <f>SUM(養成施設データ!AJ302)</f>
        <v>0</v>
      </c>
      <c r="AC24" s="12"/>
    </row>
    <row r="25" spans="1:29" ht="20.149999999999999" customHeight="1">
      <c r="A25" s="20" t="s">
        <v>4</v>
      </c>
      <c r="B25" s="20" t="s">
        <v>37</v>
      </c>
      <c r="C25" s="29">
        <f>SUM(D25:J25)</f>
        <v>31</v>
      </c>
      <c r="D25" s="29">
        <f>SUM(養成施設データ!Z152)</f>
        <v>26</v>
      </c>
      <c r="E25" s="29">
        <f>SUM(養成施設データ!AA152)</f>
        <v>0</v>
      </c>
      <c r="F25" s="29">
        <f>SUM(養成施設データ!AB152)</f>
        <v>4</v>
      </c>
      <c r="G25" s="29">
        <f>SUM(養成施設データ!AC152)</f>
        <v>0</v>
      </c>
      <c r="H25" s="29">
        <f>SUM(養成施設データ!AD152)</f>
        <v>0</v>
      </c>
      <c r="I25" s="29">
        <f>SUM(養成施設データ!AE152)</f>
        <v>0</v>
      </c>
      <c r="J25" s="29">
        <f>SUM(養成施設データ!AF152)</f>
        <v>1</v>
      </c>
      <c r="K25" s="29">
        <f>SUM(養成施設データ!AG152)</f>
        <v>4</v>
      </c>
      <c r="L25" s="29">
        <f>SUM(養成施設データ!AH152)</f>
        <v>25</v>
      </c>
      <c r="M25" s="29">
        <f>SUM(養成施設データ!AI152)</f>
        <v>1</v>
      </c>
      <c r="N25" s="29">
        <f>SUM(養成施設データ!AJ152)</f>
        <v>1</v>
      </c>
      <c r="O25" s="15" t="s">
        <v>17</v>
      </c>
      <c r="P25" s="15" t="s">
        <v>63</v>
      </c>
      <c r="Q25" s="32">
        <f t="shared" si="5"/>
        <v>5</v>
      </c>
      <c r="R25" s="32">
        <f>SUM(養成施設データ!Z308)</f>
        <v>2</v>
      </c>
      <c r="S25" s="32">
        <f>SUM(養成施設データ!AA308)</f>
        <v>0</v>
      </c>
      <c r="T25" s="32">
        <f>SUM(養成施設データ!AB308)</f>
        <v>3</v>
      </c>
      <c r="U25" s="32">
        <f>SUM(養成施設データ!AC308)</f>
        <v>0</v>
      </c>
      <c r="V25" s="32">
        <f>SUM(養成施設データ!AD308)</f>
        <v>0</v>
      </c>
      <c r="W25" s="32">
        <f>SUM(養成施設データ!AE308)</f>
        <v>0</v>
      </c>
      <c r="X25" s="32">
        <f>SUM(養成施設データ!AF308)</f>
        <v>0</v>
      </c>
      <c r="Y25" s="32">
        <f>SUM(養成施設データ!AG308)</f>
        <v>0</v>
      </c>
      <c r="Z25" s="32">
        <f>SUM(養成施設データ!AH308)</f>
        <v>5</v>
      </c>
      <c r="AA25" s="32">
        <f>SUM(養成施設データ!AI308)</f>
        <v>0</v>
      </c>
      <c r="AB25" s="33">
        <f>SUM(養成施設データ!AJ308)</f>
        <v>0</v>
      </c>
      <c r="AC25" s="12"/>
    </row>
    <row r="26" spans="1:29" ht="20.149999999999999" customHeight="1">
      <c r="A26" s="15" t="s">
        <v>9</v>
      </c>
      <c r="B26" s="15" t="s">
        <v>21</v>
      </c>
      <c r="C26" s="27">
        <f t="shared" ref="C26:N26" si="7">SUM(C25)</f>
        <v>31</v>
      </c>
      <c r="D26" s="27">
        <f t="shared" si="7"/>
        <v>26</v>
      </c>
      <c r="E26" s="27">
        <f t="shared" si="7"/>
        <v>0</v>
      </c>
      <c r="F26" s="27">
        <f t="shared" si="7"/>
        <v>4</v>
      </c>
      <c r="G26" s="27">
        <f>SUM(G25)</f>
        <v>0</v>
      </c>
      <c r="H26" s="27">
        <f t="shared" si="7"/>
        <v>0</v>
      </c>
      <c r="I26" s="27">
        <f>SUM(I25)</f>
        <v>0</v>
      </c>
      <c r="J26" s="27">
        <f t="shared" si="7"/>
        <v>1</v>
      </c>
      <c r="K26" s="27">
        <f t="shared" si="7"/>
        <v>4</v>
      </c>
      <c r="L26" s="27">
        <f t="shared" si="7"/>
        <v>25</v>
      </c>
      <c r="M26" s="27">
        <f t="shared" si="7"/>
        <v>1</v>
      </c>
      <c r="N26" s="27">
        <f t="shared" si="7"/>
        <v>1</v>
      </c>
      <c r="O26" s="15"/>
      <c r="P26" s="15" t="s">
        <v>64</v>
      </c>
      <c r="Q26" s="32">
        <f t="shared" si="5"/>
        <v>7</v>
      </c>
      <c r="R26" s="32">
        <f>SUM(養成施設データ!Z316)</f>
        <v>2</v>
      </c>
      <c r="S26" s="32">
        <f>SUM(養成施設データ!AA316)</f>
        <v>0</v>
      </c>
      <c r="T26" s="32">
        <f>SUM(養成施設データ!AB316)</f>
        <v>5</v>
      </c>
      <c r="U26" s="32">
        <f>SUM(養成施設データ!AC316)</f>
        <v>0</v>
      </c>
      <c r="V26" s="32">
        <f>SUM(養成施設データ!AD316)</f>
        <v>0</v>
      </c>
      <c r="W26" s="32">
        <f>SUM(養成施設データ!AE316)</f>
        <v>0</v>
      </c>
      <c r="X26" s="32">
        <f>SUM(養成施設データ!AF316)</f>
        <v>0</v>
      </c>
      <c r="Y26" s="32">
        <f>SUM(養成施設データ!AG316)</f>
        <v>0</v>
      </c>
      <c r="Z26" s="32">
        <f>SUM(養成施設データ!AH316)</f>
        <v>7</v>
      </c>
      <c r="AA26" s="32">
        <f>SUM(養成施設データ!AI316)</f>
        <v>0</v>
      </c>
      <c r="AB26" s="33">
        <f>SUM(養成施設データ!AJ316)</f>
        <v>0</v>
      </c>
      <c r="AC26" s="12"/>
    </row>
    <row r="27" spans="1:29" ht="20.149999999999999" customHeight="1">
      <c r="A27" s="17"/>
      <c r="B27" s="20" t="s">
        <v>38</v>
      </c>
      <c r="C27" s="29">
        <f t="shared" ref="C27:C33" si="8">SUM(D27:J27)</f>
        <v>3</v>
      </c>
      <c r="D27" s="29">
        <f>SUM(養成施設データ!Z159)</f>
        <v>1</v>
      </c>
      <c r="E27" s="29">
        <f>SUM(養成施設データ!AA159)</f>
        <v>1</v>
      </c>
      <c r="F27" s="29">
        <f>SUM(養成施設データ!AB159)</f>
        <v>1</v>
      </c>
      <c r="G27" s="29">
        <f>SUM(養成施設データ!AC159)</f>
        <v>0</v>
      </c>
      <c r="H27" s="29">
        <f>SUM(養成施設データ!AD159)</f>
        <v>0</v>
      </c>
      <c r="I27" s="29">
        <f>SUM(養成施設データ!AE159)</f>
        <v>0</v>
      </c>
      <c r="J27" s="29">
        <f>SUM(養成施設データ!AF159)</f>
        <v>0</v>
      </c>
      <c r="K27" s="29">
        <f>SUM(養成施設データ!AG159)</f>
        <v>1</v>
      </c>
      <c r="L27" s="29">
        <f>SUM(養成施設データ!AH159)</f>
        <v>2</v>
      </c>
      <c r="M27" s="29">
        <f>SUM(養成施設データ!AI159)</f>
        <v>0</v>
      </c>
      <c r="N27" s="29">
        <f>SUM(養成施設データ!AJ159)</f>
        <v>0</v>
      </c>
      <c r="O27" s="15" t="s">
        <v>0</v>
      </c>
      <c r="P27" s="15" t="s">
        <v>65</v>
      </c>
      <c r="Q27" s="32">
        <f t="shared" si="5"/>
        <v>6</v>
      </c>
      <c r="R27" s="32">
        <f>SUM(養成施設データ!Z323)</f>
        <v>1</v>
      </c>
      <c r="S27" s="32">
        <f>SUM(養成施設データ!AA323)</f>
        <v>0</v>
      </c>
      <c r="T27" s="32">
        <f>SUM(養成施設データ!AB323)</f>
        <v>5</v>
      </c>
      <c r="U27" s="32">
        <f>SUM(養成施設データ!AC323)</f>
        <v>0</v>
      </c>
      <c r="V27" s="32">
        <f>SUM(養成施設データ!AD323)</f>
        <v>0</v>
      </c>
      <c r="W27" s="32">
        <f>SUM(養成施設データ!AE323)</f>
        <v>0</v>
      </c>
      <c r="X27" s="32">
        <f>SUM(養成施設データ!AF323)</f>
        <v>0</v>
      </c>
      <c r="Y27" s="32">
        <f>SUM(養成施設データ!AG323)</f>
        <v>0</v>
      </c>
      <c r="Z27" s="32">
        <f>SUM(養成施設データ!AH323)</f>
        <v>6</v>
      </c>
      <c r="AA27" s="32">
        <f>SUM(養成施設データ!AI323)</f>
        <v>0</v>
      </c>
      <c r="AB27" s="33">
        <f>SUM(養成施設データ!AJ323)</f>
        <v>0</v>
      </c>
      <c r="AC27" s="12" t="s">
        <v>312</v>
      </c>
    </row>
    <row r="28" spans="1:29" ht="20.149999999999999" customHeight="1">
      <c r="A28" s="15" t="s">
        <v>2</v>
      </c>
      <c r="B28" s="15" t="s">
        <v>39</v>
      </c>
      <c r="C28" s="27">
        <f t="shared" si="8"/>
        <v>4</v>
      </c>
      <c r="D28" s="27">
        <f>SUM(養成施設データ!Z164)</f>
        <v>3</v>
      </c>
      <c r="E28" s="27">
        <f>SUM(養成施設データ!AA164)</f>
        <v>0</v>
      </c>
      <c r="F28" s="27">
        <f>SUM(養成施設データ!AB164)</f>
        <v>1</v>
      </c>
      <c r="G28" s="27">
        <f>SUM(養成施設データ!AC164)</f>
        <v>0</v>
      </c>
      <c r="H28" s="27">
        <f>SUM(養成施設データ!AD164)</f>
        <v>0</v>
      </c>
      <c r="I28" s="27">
        <f>SUM(養成施設データ!AE164)</f>
        <v>0</v>
      </c>
      <c r="J28" s="27">
        <f>SUM(養成施設データ!AF164)</f>
        <v>0</v>
      </c>
      <c r="K28" s="27">
        <f>SUM(養成施設データ!AG164)</f>
        <v>0</v>
      </c>
      <c r="L28" s="27">
        <f>SUM(養成施設データ!AH164)</f>
        <v>4</v>
      </c>
      <c r="M28" s="27">
        <f>SUM(養成施設データ!AI164)</f>
        <v>0</v>
      </c>
      <c r="N28" s="27">
        <f>SUM(養成施設データ!AJ164)</f>
        <v>0</v>
      </c>
      <c r="O28" s="15"/>
      <c r="P28" s="15" t="s">
        <v>66</v>
      </c>
      <c r="Q28" s="32">
        <f t="shared" si="5"/>
        <v>5</v>
      </c>
      <c r="R28" s="32">
        <f>SUM(養成施設データ!Z329)</f>
        <v>1</v>
      </c>
      <c r="S28" s="32">
        <f>SUM(養成施設データ!AA329)</f>
        <v>0</v>
      </c>
      <c r="T28" s="32">
        <f>SUM(養成施設データ!AB329)</f>
        <v>4</v>
      </c>
      <c r="U28" s="32">
        <f>SUM(養成施設データ!AC329)</f>
        <v>0</v>
      </c>
      <c r="V28" s="32">
        <f>SUM(養成施設データ!AD329)</f>
        <v>0</v>
      </c>
      <c r="W28" s="32">
        <f>SUM(養成施設データ!AE329)</f>
        <v>0</v>
      </c>
      <c r="X28" s="32">
        <f>SUM(養成施設データ!AF329)</f>
        <v>0</v>
      </c>
      <c r="Y28" s="32">
        <f>SUM(養成施設データ!AG329)</f>
        <v>1</v>
      </c>
      <c r="Z28" s="32">
        <f>SUM(養成施設データ!AH329)</f>
        <v>4</v>
      </c>
      <c r="AA28" s="32">
        <f>SUM(養成施設データ!AI329)</f>
        <v>0</v>
      </c>
      <c r="AB28" s="33">
        <f>SUM(養成施設データ!AJ329)</f>
        <v>0</v>
      </c>
      <c r="AC28" s="12"/>
    </row>
    <row r="29" spans="1:29" ht="20.149999999999999" customHeight="1">
      <c r="A29" s="15" t="s">
        <v>10</v>
      </c>
      <c r="B29" s="15" t="s">
        <v>40</v>
      </c>
      <c r="C29" s="27">
        <f t="shared" si="8"/>
        <v>4</v>
      </c>
      <c r="D29" s="27">
        <f>SUM(養成施設データ!Z169)</f>
        <v>2</v>
      </c>
      <c r="E29" s="27">
        <f>SUM(養成施設データ!AA169)</f>
        <v>0</v>
      </c>
      <c r="F29" s="27">
        <f>SUM(養成施設データ!AB169)</f>
        <v>2</v>
      </c>
      <c r="G29" s="27">
        <f>SUM(養成施設データ!AC169)</f>
        <v>0</v>
      </c>
      <c r="H29" s="27">
        <f>SUM(養成施設データ!AD169)</f>
        <v>0</v>
      </c>
      <c r="I29" s="27">
        <f>SUM(養成施設データ!AE169)</f>
        <v>0</v>
      </c>
      <c r="J29" s="27">
        <f>SUM(養成施設データ!AF169)</f>
        <v>0</v>
      </c>
      <c r="K29" s="27">
        <f>SUM(養成施設データ!AG169)</f>
        <v>1</v>
      </c>
      <c r="L29" s="27">
        <f>SUM(養成施設データ!AH169)</f>
        <v>3</v>
      </c>
      <c r="M29" s="27">
        <f>SUM(養成施設データ!AI169)</f>
        <v>0</v>
      </c>
      <c r="N29" s="27">
        <f>SUM(養成施設データ!AJ169)</f>
        <v>0</v>
      </c>
      <c r="O29" s="15" t="s">
        <v>1</v>
      </c>
      <c r="P29" s="15" t="s">
        <v>67</v>
      </c>
      <c r="Q29" s="32">
        <f t="shared" si="5"/>
        <v>5</v>
      </c>
      <c r="R29" s="32">
        <f>SUM(養成施設データ!Z335)</f>
        <v>3</v>
      </c>
      <c r="S29" s="32">
        <f>SUM(養成施設データ!AA335)</f>
        <v>0</v>
      </c>
      <c r="T29" s="32">
        <f>SUM(養成施設データ!AB335)</f>
        <v>2</v>
      </c>
      <c r="U29" s="32">
        <f>SUM(養成施設データ!AC335)</f>
        <v>0</v>
      </c>
      <c r="V29" s="32">
        <f>SUM(養成施設データ!AD335)</f>
        <v>0</v>
      </c>
      <c r="W29" s="32">
        <f>SUM(養成施設データ!AE335)</f>
        <v>0</v>
      </c>
      <c r="X29" s="32">
        <f>SUM(養成施設データ!AF335)</f>
        <v>0</v>
      </c>
      <c r="Y29" s="32">
        <f>SUM(養成施設データ!AG335)</f>
        <v>2</v>
      </c>
      <c r="Z29" s="32">
        <f>SUM(養成施設データ!AH335)</f>
        <v>3</v>
      </c>
      <c r="AA29" s="32">
        <f>SUM(養成施設データ!AI335)</f>
        <v>0</v>
      </c>
      <c r="AB29" s="33">
        <f>SUM(養成施設データ!AJ335)</f>
        <v>0</v>
      </c>
      <c r="AC29" s="12"/>
    </row>
    <row r="30" spans="1:29" ht="20.149999999999999" customHeight="1">
      <c r="A30" s="15" t="s">
        <v>4</v>
      </c>
      <c r="B30" s="15" t="s">
        <v>41</v>
      </c>
      <c r="C30" s="27">
        <f t="shared" si="8"/>
        <v>4</v>
      </c>
      <c r="D30" s="27">
        <f>SUM(養成施設データ!Z174)</f>
        <v>2</v>
      </c>
      <c r="E30" s="27">
        <f>SUM(養成施設データ!AA174)</f>
        <v>0</v>
      </c>
      <c r="F30" s="27">
        <f>SUM(養成施設データ!AB174)</f>
        <v>2</v>
      </c>
      <c r="G30" s="27">
        <f>SUM(養成施設データ!AC174)</f>
        <v>0</v>
      </c>
      <c r="H30" s="27">
        <f>SUM(養成施設データ!AD174)</f>
        <v>0</v>
      </c>
      <c r="I30" s="27">
        <f>SUM(養成施設データ!AE174)</f>
        <v>0</v>
      </c>
      <c r="J30" s="27">
        <f>SUM(養成施設データ!AF174)</f>
        <v>0</v>
      </c>
      <c r="K30" s="27">
        <f>SUM(養成施設データ!AG174)</f>
        <v>1</v>
      </c>
      <c r="L30" s="27">
        <f>SUM(養成施設データ!AH174)</f>
        <v>3</v>
      </c>
      <c r="M30" s="27">
        <f>SUM(養成施設データ!AI174)</f>
        <v>0</v>
      </c>
      <c r="N30" s="27">
        <f>SUM(養成施設データ!AJ174)</f>
        <v>0</v>
      </c>
      <c r="O30" s="23"/>
      <c r="P30" s="16" t="s">
        <v>21</v>
      </c>
      <c r="Q30" s="34">
        <f>SUM(Q22:Q29)</f>
        <v>49</v>
      </c>
      <c r="R30" s="34">
        <f t="shared" ref="R30:AB30" si="9">SUM(R22:R29)</f>
        <v>15</v>
      </c>
      <c r="S30" s="34">
        <f t="shared" si="9"/>
        <v>0</v>
      </c>
      <c r="T30" s="34">
        <f t="shared" si="9"/>
        <v>33</v>
      </c>
      <c r="U30" s="34">
        <f>SUM(U22:U29)</f>
        <v>0</v>
      </c>
      <c r="V30" s="34">
        <f t="shared" si="9"/>
        <v>1</v>
      </c>
      <c r="W30" s="34">
        <f>SUM(W22:W29)</f>
        <v>0</v>
      </c>
      <c r="X30" s="34">
        <f t="shared" si="9"/>
        <v>0</v>
      </c>
      <c r="Y30" s="34">
        <f t="shared" si="9"/>
        <v>7</v>
      </c>
      <c r="Z30" s="34">
        <f t="shared" si="9"/>
        <v>42</v>
      </c>
      <c r="AA30" s="34">
        <f t="shared" si="9"/>
        <v>0</v>
      </c>
      <c r="AB30" s="35">
        <f t="shared" si="9"/>
        <v>0</v>
      </c>
      <c r="AC30" s="12"/>
    </row>
    <row r="31" spans="1:29" ht="20.149999999999999" customHeight="1">
      <c r="A31" s="15" t="s">
        <v>3</v>
      </c>
      <c r="B31" s="15" t="s">
        <v>42</v>
      </c>
      <c r="C31" s="27">
        <f t="shared" si="8"/>
        <v>7</v>
      </c>
      <c r="D31" s="27">
        <f>SUM(養成施設データ!Z182)</f>
        <v>7</v>
      </c>
      <c r="E31" s="27">
        <f>SUM(養成施設データ!AA182)</f>
        <v>0</v>
      </c>
      <c r="F31" s="27">
        <f>SUM(養成施設データ!AB182)</f>
        <v>0</v>
      </c>
      <c r="G31" s="27">
        <f>SUM(養成施設データ!AC182)</f>
        <v>0</v>
      </c>
      <c r="H31" s="27">
        <f>SUM(養成施設データ!AD182)</f>
        <v>0</v>
      </c>
      <c r="I31" s="27">
        <f>SUM(養成施設データ!AE182)</f>
        <v>0</v>
      </c>
      <c r="J31" s="27">
        <f>SUM(養成施設データ!AF182)</f>
        <v>0</v>
      </c>
      <c r="K31" s="27">
        <f>SUM(養成施設データ!AG182)</f>
        <v>0</v>
      </c>
      <c r="L31" s="27">
        <f>SUM(養成施設データ!AH182)</f>
        <v>6</v>
      </c>
      <c r="M31" s="27">
        <f>SUM(養成施設データ!AI182)</f>
        <v>1</v>
      </c>
      <c r="N31" s="27">
        <f>SUM(養成施設データ!AJ182)</f>
        <v>0</v>
      </c>
      <c r="O31" s="19"/>
      <c r="P31" s="21"/>
      <c r="Q31" s="31"/>
      <c r="R31" s="31"/>
      <c r="S31" s="31"/>
      <c r="T31" s="31"/>
      <c r="U31" s="31"/>
      <c r="V31" s="31"/>
      <c r="W31" s="31"/>
      <c r="X31" s="31"/>
      <c r="Y31" s="36"/>
      <c r="Z31" s="36"/>
      <c r="AA31" s="36"/>
      <c r="AB31" s="36"/>
      <c r="AC31" s="12"/>
    </row>
    <row r="32" spans="1:29" ht="20.149999999999999" customHeight="1">
      <c r="A32" s="15" t="s">
        <v>0</v>
      </c>
      <c r="B32" s="15" t="s">
        <v>43</v>
      </c>
      <c r="C32" s="27">
        <f t="shared" si="8"/>
        <v>15</v>
      </c>
      <c r="D32" s="27">
        <f>SUM(養成施設データ!Z198)</f>
        <v>12</v>
      </c>
      <c r="E32" s="27">
        <f>SUM(養成施設データ!AA198)</f>
        <v>0</v>
      </c>
      <c r="F32" s="27">
        <f>SUM(養成施設データ!AB198)</f>
        <v>3</v>
      </c>
      <c r="G32" s="27">
        <f>SUM(養成施設データ!AC198)</f>
        <v>0</v>
      </c>
      <c r="H32" s="27">
        <f>SUM(養成施設データ!AD198)</f>
        <v>0</v>
      </c>
      <c r="I32" s="27">
        <f>SUM(養成施設データ!AE198)</f>
        <v>0</v>
      </c>
      <c r="J32" s="27">
        <f>SUM(養成施設データ!AF198)</f>
        <v>0</v>
      </c>
      <c r="K32" s="27">
        <f>SUM(養成施設データ!AG198)</f>
        <v>2</v>
      </c>
      <c r="L32" s="27">
        <f>SUM(養成施設データ!AH198)</f>
        <v>13</v>
      </c>
      <c r="M32" s="27">
        <f>SUM(養成施設データ!AI198)</f>
        <v>0</v>
      </c>
      <c r="N32" s="27">
        <f>SUM(養成施設データ!AJ198)</f>
        <v>0</v>
      </c>
      <c r="O32" s="18" t="s">
        <v>311</v>
      </c>
      <c r="P32" s="22"/>
      <c r="Q32" s="33">
        <f>C7+C14+C24+C26+C34+Q21+Q30</f>
        <v>265</v>
      </c>
      <c r="R32" s="33">
        <f>D7+D14+D24+D26+D34+R21+R30</f>
        <v>142</v>
      </c>
      <c r="S32" s="33">
        <f>E7+E14+E24+E26+E34+S21+S30</f>
        <v>2</v>
      </c>
      <c r="T32" s="33">
        <f>F7+F14+F24+F26+F34+T21+T30</f>
        <v>111</v>
      </c>
      <c r="U32" s="33">
        <f>G7+G14+G26+G34+U21+U30</f>
        <v>1</v>
      </c>
      <c r="V32" s="33">
        <f t="shared" ref="V32:AB32" si="10">H7+H14+H24+H26+H34+V21+V30</f>
        <v>6</v>
      </c>
      <c r="W32" s="33">
        <f t="shared" si="10"/>
        <v>1</v>
      </c>
      <c r="X32" s="33">
        <f t="shared" si="10"/>
        <v>2</v>
      </c>
      <c r="Y32" s="33">
        <f t="shared" si="10"/>
        <v>41</v>
      </c>
      <c r="Z32" s="33">
        <f t="shared" si="10"/>
        <v>218</v>
      </c>
      <c r="AA32" s="33">
        <f t="shared" si="10"/>
        <v>4</v>
      </c>
      <c r="AB32" s="33">
        <f t="shared" si="10"/>
        <v>2</v>
      </c>
      <c r="AC32" s="12"/>
    </row>
    <row r="33" spans="1:29" ht="20.149999999999999" customHeight="1">
      <c r="A33" s="15" t="s">
        <v>1</v>
      </c>
      <c r="B33" s="15" t="s">
        <v>44</v>
      </c>
      <c r="C33" s="27">
        <f t="shared" si="8"/>
        <v>4</v>
      </c>
      <c r="D33" s="27">
        <f>SUM(養成施設データ!Z203)</f>
        <v>3</v>
      </c>
      <c r="E33" s="27">
        <f>SUM(養成施設データ!AA203)</f>
        <v>0</v>
      </c>
      <c r="F33" s="27">
        <f>SUM(養成施設データ!AB203)</f>
        <v>1</v>
      </c>
      <c r="G33" s="27">
        <f>SUM(養成施設データ!AC203)</f>
        <v>0</v>
      </c>
      <c r="H33" s="27">
        <f>SUM(養成施設データ!AD203)</f>
        <v>0</v>
      </c>
      <c r="I33" s="27">
        <f>SUM(養成施設データ!AE203)</f>
        <v>0</v>
      </c>
      <c r="J33" s="27">
        <f>SUM(養成施設データ!AF203)</f>
        <v>0</v>
      </c>
      <c r="K33" s="27">
        <f>SUM(養成施設データ!AG203)</f>
        <v>1</v>
      </c>
      <c r="L33" s="27">
        <f>SUM(養成施設データ!AH203)</f>
        <v>3</v>
      </c>
      <c r="M33" s="27">
        <f>SUM(養成施設データ!AI203)</f>
        <v>0</v>
      </c>
      <c r="N33" s="27">
        <f>SUM(養成施設データ!AJ203)</f>
        <v>0</v>
      </c>
      <c r="O33" s="18" t="s">
        <v>19</v>
      </c>
      <c r="P33" s="22"/>
      <c r="Q33" s="41">
        <v>1</v>
      </c>
      <c r="R33" s="42">
        <f>ROUND(R32/$Q32,3)</f>
        <v>0.53600000000000003</v>
      </c>
      <c r="S33" s="42">
        <f>ROUND(S32/$Q32,3)</f>
        <v>8.0000000000000002E-3</v>
      </c>
      <c r="T33" s="42">
        <f>ROUND(T32/$Q32,3)</f>
        <v>0.41899999999999998</v>
      </c>
      <c r="U33" s="42">
        <f>ROUND(U32/$Q32,3)</f>
        <v>4.0000000000000001E-3</v>
      </c>
      <c r="V33" s="42">
        <f>ROUNDDOWN(V32/$Q32,3)</f>
        <v>2.1999999999999999E-2</v>
      </c>
      <c r="W33" s="42">
        <f>ROUND(W32/$Q32,3)</f>
        <v>4.0000000000000001E-3</v>
      </c>
      <c r="X33" s="42">
        <f>ROUND(X32/$Q32,3)</f>
        <v>8.0000000000000002E-3</v>
      </c>
      <c r="Y33" s="42">
        <f>Y32/$Q32</f>
        <v>0.15471698113207547</v>
      </c>
      <c r="Z33" s="42">
        <f>Z32/$Q32</f>
        <v>0.8226415094339623</v>
      </c>
      <c r="AA33" s="42">
        <f>AA32/$Q32</f>
        <v>1.509433962264151E-2</v>
      </c>
      <c r="AB33" s="42">
        <f>AB32/$Q32</f>
        <v>7.5471698113207548E-3</v>
      </c>
      <c r="AC33" s="43">
        <f>SUM(R33:X33)</f>
        <v>1.0010000000000001</v>
      </c>
    </row>
    <row r="34" spans="1:29" ht="20.149999999999999" customHeight="1">
      <c r="A34" s="23"/>
      <c r="B34" s="16" t="s">
        <v>21</v>
      </c>
      <c r="C34" s="28">
        <f t="shared" ref="C34:N34" si="11">SUM(C27:C33)</f>
        <v>41</v>
      </c>
      <c r="D34" s="28">
        <f t="shared" si="11"/>
        <v>30</v>
      </c>
      <c r="E34" s="28">
        <f t="shared" si="11"/>
        <v>1</v>
      </c>
      <c r="F34" s="28">
        <f t="shared" si="11"/>
        <v>10</v>
      </c>
      <c r="G34" s="28">
        <f>SUM(G27:G33)</f>
        <v>0</v>
      </c>
      <c r="H34" s="28">
        <f t="shared" si="11"/>
        <v>0</v>
      </c>
      <c r="I34" s="28">
        <f>SUM(I27:I33)</f>
        <v>0</v>
      </c>
      <c r="J34" s="28">
        <f t="shared" si="11"/>
        <v>0</v>
      </c>
      <c r="K34" s="28">
        <f t="shared" si="11"/>
        <v>6</v>
      </c>
      <c r="L34" s="28">
        <f t="shared" si="11"/>
        <v>34</v>
      </c>
      <c r="M34" s="28">
        <f t="shared" si="11"/>
        <v>1</v>
      </c>
      <c r="N34" s="28">
        <f t="shared" si="11"/>
        <v>0</v>
      </c>
      <c r="O34" s="24"/>
      <c r="P34" s="25"/>
      <c r="Q34" s="26"/>
      <c r="R34" s="26"/>
      <c r="S34" s="26"/>
      <c r="T34" s="26"/>
      <c r="U34" s="26"/>
      <c r="V34" s="26"/>
      <c r="W34" s="26"/>
      <c r="X34" s="26"/>
      <c r="Y34" s="26"/>
      <c r="Z34" s="26"/>
      <c r="AA34" s="26"/>
      <c r="AB34" s="26"/>
      <c r="AC34" s="12"/>
    </row>
    <row r="35" spans="1:29">
      <c r="A35" s="37" t="s">
        <v>336</v>
      </c>
      <c r="B35" s="4"/>
      <c r="C35" s="5"/>
      <c r="D35" s="5"/>
      <c r="E35" s="5"/>
      <c r="F35" s="5"/>
      <c r="G35" s="5"/>
      <c r="H35" s="5"/>
      <c r="I35" s="5"/>
      <c r="J35" s="3"/>
      <c r="K35" s="13"/>
      <c r="L35" s="13"/>
      <c r="M35" s="13"/>
      <c r="N35" s="13"/>
      <c r="O35" s="13"/>
      <c r="P35" s="13"/>
      <c r="Q35" s="13"/>
      <c r="R35" s="13"/>
      <c r="S35" s="13"/>
      <c r="T35" s="13"/>
      <c r="U35" s="13"/>
      <c r="V35" s="13"/>
      <c r="W35" s="13"/>
      <c r="X35" s="13"/>
      <c r="Y35" s="13"/>
      <c r="Z35" s="13"/>
      <c r="AA35" s="13"/>
      <c r="AB35" s="13"/>
      <c r="AC35" s="11"/>
    </row>
    <row r="36" spans="1:29">
      <c r="A36" s="1"/>
      <c r="B36" s="8"/>
      <c r="C36" s="9"/>
      <c r="D36" s="9"/>
      <c r="E36" s="9"/>
      <c r="F36" s="9"/>
      <c r="G36" s="9"/>
      <c r="H36" s="9"/>
      <c r="I36" s="9"/>
      <c r="J36" s="9"/>
      <c r="K36" s="11"/>
      <c r="L36" s="11"/>
      <c r="M36" s="11"/>
      <c r="N36" s="11"/>
      <c r="O36" s="11"/>
      <c r="P36" s="11"/>
      <c r="Q36" s="11"/>
      <c r="R36" s="11"/>
      <c r="S36" s="11"/>
      <c r="T36" s="11"/>
      <c r="U36" s="11"/>
      <c r="V36" s="11"/>
      <c r="W36" s="11"/>
      <c r="X36" s="11"/>
      <c r="Y36" s="11"/>
      <c r="Z36" s="11"/>
      <c r="AA36" s="11"/>
      <c r="AB36" s="11"/>
      <c r="AC36" s="11"/>
    </row>
    <row r="37" spans="1:29">
      <c r="A37" s="8"/>
      <c r="B37" s="8"/>
      <c r="C37" s="9"/>
      <c r="D37" s="9"/>
      <c r="E37" s="9"/>
      <c r="F37" s="9"/>
      <c r="G37" s="9"/>
      <c r="H37" s="9"/>
      <c r="I37" s="9"/>
      <c r="J37" s="9"/>
      <c r="K37" s="11"/>
      <c r="L37" s="11"/>
      <c r="M37" s="11"/>
      <c r="N37" s="11"/>
      <c r="O37" s="11"/>
      <c r="P37" s="11"/>
      <c r="Q37" s="11"/>
      <c r="R37" s="40"/>
      <c r="S37" s="39"/>
      <c r="T37" s="11"/>
      <c r="U37" s="11"/>
      <c r="V37" s="11"/>
      <c r="W37" s="11"/>
      <c r="X37" s="11"/>
      <c r="Y37" s="11"/>
      <c r="Z37" s="11"/>
      <c r="AA37" s="11"/>
      <c r="AB37" s="11"/>
      <c r="AC37" s="11"/>
    </row>
    <row r="38" spans="1:29">
      <c r="A38" s="8"/>
      <c r="B38" s="8"/>
      <c r="C38" s="9"/>
      <c r="D38" s="9"/>
      <c r="E38" s="9"/>
      <c r="F38" s="9"/>
      <c r="G38" s="9"/>
      <c r="H38" s="9"/>
      <c r="I38" s="9"/>
      <c r="J38" s="9"/>
      <c r="K38" s="11"/>
      <c r="L38" s="11"/>
      <c r="M38" s="11"/>
      <c r="N38" s="11"/>
      <c r="O38" s="11"/>
      <c r="P38" s="11"/>
      <c r="Q38" s="11"/>
      <c r="R38" s="11"/>
      <c r="S38" s="11"/>
      <c r="T38" s="11"/>
      <c r="U38" s="11"/>
      <c r="V38" s="11"/>
      <c r="W38" s="11"/>
      <c r="X38" s="11"/>
      <c r="Y38" s="11"/>
      <c r="Z38" s="11"/>
      <c r="AA38" s="11"/>
      <c r="AB38" s="11"/>
      <c r="AC38" s="11"/>
    </row>
    <row r="39" spans="1:29">
      <c r="A39" s="8"/>
      <c r="B39" s="8"/>
      <c r="C39" s="9"/>
      <c r="D39" s="9"/>
      <c r="E39" s="9"/>
      <c r="F39" s="9"/>
      <c r="G39" s="9"/>
      <c r="H39" s="9"/>
      <c r="I39" s="9"/>
      <c r="J39" s="9"/>
      <c r="K39" s="11"/>
      <c r="L39" s="11"/>
      <c r="M39" s="11"/>
      <c r="N39" s="11"/>
      <c r="O39" s="11"/>
      <c r="P39" s="11"/>
      <c r="Q39" s="11"/>
      <c r="R39" s="11"/>
      <c r="S39" s="11"/>
      <c r="T39" s="11"/>
      <c r="U39" s="11"/>
      <c r="V39" s="11"/>
      <c r="W39" s="11"/>
      <c r="X39" s="11"/>
      <c r="Y39" s="11"/>
      <c r="Z39" s="11"/>
      <c r="AA39" s="11"/>
      <c r="AB39" s="11"/>
      <c r="AC39" s="11"/>
    </row>
    <row r="40" spans="1:29">
      <c r="A40" s="8"/>
      <c r="B40" s="8"/>
      <c r="C40" s="9"/>
      <c r="D40" s="9"/>
      <c r="E40" s="9"/>
      <c r="F40" s="9"/>
      <c r="G40" s="9"/>
      <c r="H40" s="9"/>
      <c r="I40" s="9"/>
      <c r="J40" s="9"/>
      <c r="K40" s="11"/>
      <c r="L40" s="11"/>
      <c r="M40" s="11"/>
      <c r="N40" s="11"/>
      <c r="O40" s="11"/>
      <c r="P40" s="11"/>
      <c r="Q40" s="11"/>
      <c r="R40" s="11"/>
      <c r="S40" s="11"/>
      <c r="T40" s="11"/>
      <c r="U40" s="11"/>
      <c r="V40" s="11"/>
      <c r="W40" s="11"/>
      <c r="X40" s="11"/>
      <c r="Y40" s="11"/>
      <c r="Z40" s="11"/>
      <c r="AA40" s="11"/>
      <c r="AB40" s="11"/>
      <c r="AC40" s="11"/>
    </row>
    <row r="41" spans="1:29">
      <c r="A41" s="8"/>
      <c r="B41" s="8"/>
      <c r="C41" s="9"/>
      <c r="D41" s="9"/>
      <c r="E41" s="9"/>
      <c r="F41" s="9"/>
      <c r="G41" s="9"/>
      <c r="H41" s="9"/>
      <c r="I41" s="9"/>
      <c r="J41" s="9"/>
      <c r="K41" s="11"/>
      <c r="L41" s="11"/>
      <c r="M41" s="11"/>
      <c r="N41" s="11"/>
      <c r="O41" s="11"/>
      <c r="P41" s="11"/>
      <c r="Q41" s="11"/>
      <c r="R41" s="11"/>
      <c r="S41" s="11"/>
      <c r="T41" s="11"/>
      <c r="U41" s="11"/>
      <c r="V41" s="11"/>
      <c r="W41" s="11"/>
      <c r="X41" s="11"/>
      <c r="Y41" s="11"/>
      <c r="Z41" s="11"/>
      <c r="AA41" s="11"/>
      <c r="AB41" s="11"/>
      <c r="AC41" s="11"/>
    </row>
    <row r="42" spans="1:29">
      <c r="A42" s="8"/>
      <c r="B42" s="8"/>
      <c r="C42" s="9"/>
      <c r="D42" s="9"/>
      <c r="E42" s="9"/>
      <c r="F42" s="9"/>
      <c r="G42" s="9"/>
      <c r="H42" s="9"/>
      <c r="I42" s="9"/>
      <c r="J42" s="9"/>
      <c r="K42" s="11"/>
      <c r="L42" s="11"/>
      <c r="M42" s="11"/>
      <c r="N42" s="11"/>
      <c r="O42" s="11"/>
      <c r="P42" s="11"/>
      <c r="Q42" s="11"/>
      <c r="R42" s="11"/>
      <c r="S42" s="11"/>
      <c r="T42" s="11"/>
      <c r="U42" s="11"/>
      <c r="V42" s="11"/>
      <c r="W42" s="11"/>
      <c r="X42" s="11"/>
      <c r="Y42" s="11"/>
      <c r="Z42" s="11"/>
      <c r="AA42" s="11"/>
      <c r="AB42" s="11"/>
      <c r="AC42" s="11"/>
    </row>
    <row r="43" spans="1:29">
      <c r="A43" s="8"/>
      <c r="B43" s="8"/>
      <c r="C43" s="9"/>
      <c r="D43" s="9"/>
      <c r="E43" s="9"/>
      <c r="F43" s="9"/>
      <c r="G43" s="9"/>
      <c r="H43" s="9"/>
      <c r="I43" s="9"/>
      <c r="J43" s="9"/>
      <c r="K43" s="11"/>
      <c r="L43" s="11"/>
      <c r="M43" s="11"/>
      <c r="N43" s="11"/>
      <c r="O43" s="11"/>
      <c r="P43" s="11"/>
      <c r="Q43" s="11"/>
      <c r="R43" s="11"/>
      <c r="S43" s="11"/>
      <c r="T43" s="11"/>
      <c r="U43" s="11"/>
      <c r="V43" s="11"/>
      <c r="W43" s="11"/>
      <c r="X43" s="11"/>
      <c r="Y43" s="11"/>
      <c r="Z43" s="11"/>
      <c r="AA43" s="11"/>
      <c r="AB43" s="11"/>
      <c r="AC43" s="11"/>
    </row>
    <row r="44" spans="1:29">
      <c r="A44" s="8"/>
      <c r="B44" s="8"/>
      <c r="C44" s="9"/>
      <c r="D44" s="9"/>
      <c r="E44" s="9"/>
      <c r="F44" s="9"/>
      <c r="G44" s="9"/>
      <c r="H44" s="9"/>
      <c r="I44" s="9"/>
      <c r="J44" s="9"/>
      <c r="K44" s="11"/>
      <c r="L44" s="11"/>
      <c r="M44" s="11"/>
      <c r="N44" s="11"/>
      <c r="O44" s="11"/>
      <c r="P44" s="11"/>
      <c r="Q44" s="11"/>
      <c r="R44" s="11"/>
      <c r="S44" s="11"/>
      <c r="T44" s="11"/>
      <c r="U44" s="11"/>
      <c r="V44" s="11"/>
      <c r="W44" s="11"/>
      <c r="X44" s="11"/>
      <c r="Y44" s="11"/>
      <c r="Z44" s="11"/>
      <c r="AA44" s="11"/>
      <c r="AB44" s="11"/>
      <c r="AC44" s="11"/>
    </row>
    <row r="45" spans="1:29">
      <c r="A45" s="8"/>
      <c r="B45" s="8"/>
      <c r="C45" s="9"/>
      <c r="D45" s="9"/>
      <c r="E45" s="9"/>
      <c r="F45" s="9"/>
      <c r="G45" s="9"/>
      <c r="H45" s="9"/>
      <c r="I45" s="9"/>
      <c r="J45" s="9"/>
      <c r="K45" s="11"/>
      <c r="L45" s="11"/>
      <c r="M45" s="11"/>
      <c r="N45" s="11"/>
      <c r="O45" s="11"/>
      <c r="P45" s="11"/>
      <c r="Q45" s="11"/>
      <c r="R45" s="11"/>
      <c r="S45" s="11"/>
      <c r="T45" s="11"/>
      <c r="U45" s="11"/>
      <c r="V45" s="11"/>
      <c r="W45" s="11"/>
      <c r="X45" s="11"/>
      <c r="Y45" s="11"/>
      <c r="Z45" s="11"/>
      <c r="AA45" s="11"/>
      <c r="AB45" s="11"/>
      <c r="AC45" s="11"/>
    </row>
    <row r="46" spans="1:29">
      <c r="A46" s="8"/>
      <c r="B46" s="8"/>
      <c r="C46" s="9"/>
      <c r="D46" s="9"/>
      <c r="E46" s="9"/>
      <c r="F46" s="9"/>
      <c r="G46" s="9"/>
      <c r="H46" s="9"/>
      <c r="I46" s="9"/>
      <c r="J46" s="9"/>
      <c r="K46" s="11"/>
      <c r="L46" s="11"/>
      <c r="M46" s="11"/>
      <c r="N46" s="11"/>
      <c r="O46" s="11"/>
      <c r="P46" s="11"/>
      <c r="Q46" s="11"/>
      <c r="R46" s="11"/>
      <c r="S46" s="11"/>
      <c r="T46" s="11"/>
      <c r="U46" s="11"/>
      <c r="V46" s="11"/>
      <c r="W46" s="11"/>
      <c r="X46" s="11"/>
      <c r="Y46" s="11"/>
      <c r="Z46" s="11"/>
      <c r="AA46" s="11"/>
      <c r="AB46" s="11"/>
      <c r="AC46" s="11"/>
    </row>
    <row r="47" spans="1:29">
      <c r="A47" s="8"/>
      <c r="B47" s="8"/>
      <c r="C47" s="9"/>
      <c r="D47" s="9"/>
      <c r="E47" s="9"/>
      <c r="F47" s="9"/>
      <c r="G47" s="9"/>
      <c r="H47" s="9"/>
      <c r="I47" s="9"/>
      <c r="J47" s="9"/>
      <c r="K47" s="11"/>
      <c r="L47" s="11"/>
      <c r="M47" s="11"/>
      <c r="N47" s="11"/>
      <c r="O47" s="11"/>
      <c r="P47" s="11"/>
      <c r="Q47" s="11"/>
      <c r="R47" s="11"/>
      <c r="S47" s="11"/>
      <c r="T47" s="11"/>
      <c r="U47" s="11"/>
      <c r="V47" s="11"/>
      <c r="W47" s="11"/>
      <c r="X47" s="11"/>
      <c r="Y47" s="11"/>
      <c r="Z47" s="11"/>
      <c r="AA47" s="11"/>
      <c r="AB47" s="11"/>
      <c r="AC47" s="11"/>
    </row>
    <row r="48" spans="1:29">
      <c r="A48" s="8"/>
      <c r="B48" s="8"/>
      <c r="C48" s="9"/>
      <c r="D48" s="9"/>
      <c r="E48" s="9"/>
      <c r="F48" s="9"/>
      <c r="G48" s="9"/>
      <c r="H48" s="9"/>
      <c r="I48" s="9"/>
      <c r="J48" s="9"/>
      <c r="K48" s="11"/>
      <c r="L48" s="11"/>
      <c r="M48" s="11"/>
      <c r="N48" s="11"/>
      <c r="O48" s="11"/>
      <c r="P48" s="11"/>
      <c r="Q48" s="11"/>
      <c r="R48" s="11"/>
      <c r="S48" s="11"/>
      <c r="T48" s="11"/>
      <c r="U48" s="11"/>
      <c r="V48" s="11"/>
      <c r="W48" s="11"/>
      <c r="X48" s="11"/>
      <c r="Y48" s="11"/>
      <c r="Z48" s="11"/>
      <c r="AA48" s="11"/>
      <c r="AB48" s="11"/>
      <c r="AC48" s="11"/>
    </row>
    <row r="49" spans="1:29">
      <c r="A49" s="8"/>
      <c r="B49" s="8"/>
      <c r="C49" s="9"/>
      <c r="D49" s="9"/>
      <c r="E49" s="9"/>
      <c r="F49" s="9"/>
      <c r="G49" s="9"/>
      <c r="H49" s="9"/>
      <c r="I49" s="9"/>
      <c r="J49" s="9"/>
      <c r="K49" s="11"/>
      <c r="L49" s="11"/>
      <c r="M49" s="11"/>
      <c r="N49" s="11"/>
      <c r="O49" s="11"/>
      <c r="P49" s="11"/>
      <c r="Q49" s="11"/>
      <c r="R49" s="11"/>
      <c r="S49" s="11"/>
      <c r="T49" s="11"/>
      <c r="U49" s="11"/>
      <c r="V49" s="11"/>
      <c r="W49" s="11"/>
      <c r="X49" s="11"/>
      <c r="Y49" s="11"/>
      <c r="Z49" s="11"/>
      <c r="AA49" s="11"/>
      <c r="AB49" s="11"/>
      <c r="AC49" s="11"/>
    </row>
    <row r="50" spans="1:29">
      <c r="A50" s="8"/>
      <c r="B50" s="8"/>
      <c r="C50" s="9"/>
      <c r="D50" s="9"/>
      <c r="E50" s="9"/>
      <c r="F50" s="9"/>
      <c r="G50" s="9"/>
      <c r="H50" s="9"/>
      <c r="I50" s="9"/>
      <c r="J50" s="9"/>
      <c r="K50" s="11"/>
      <c r="L50" s="11"/>
      <c r="M50" s="11"/>
      <c r="N50" s="11"/>
      <c r="O50" s="11"/>
      <c r="P50" s="11"/>
      <c r="Q50" s="11"/>
      <c r="R50" s="11"/>
      <c r="S50" s="11"/>
      <c r="T50" s="11"/>
      <c r="U50" s="11"/>
      <c r="V50" s="11"/>
      <c r="W50" s="11"/>
      <c r="X50" s="11"/>
      <c r="Y50" s="11"/>
      <c r="Z50" s="11"/>
      <c r="AA50" s="11"/>
      <c r="AB50" s="11"/>
      <c r="AC50" s="11"/>
    </row>
    <row r="51" spans="1:29">
      <c r="A51" s="8"/>
      <c r="B51" s="8"/>
      <c r="C51" s="9"/>
      <c r="D51" s="9"/>
      <c r="E51" s="9"/>
      <c r="F51" s="9"/>
      <c r="G51" s="9"/>
      <c r="H51" s="9"/>
      <c r="I51" s="9"/>
      <c r="J51" s="9"/>
      <c r="K51" s="11"/>
      <c r="L51" s="11"/>
      <c r="M51" s="11"/>
      <c r="N51" s="11"/>
      <c r="O51" s="11"/>
      <c r="P51" s="11"/>
      <c r="Q51" s="11"/>
      <c r="R51" s="11"/>
      <c r="S51" s="11"/>
      <c r="T51" s="11"/>
      <c r="U51" s="11"/>
      <c r="V51" s="11"/>
      <c r="W51" s="11"/>
      <c r="X51" s="11"/>
      <c r="Y51" s="11"/>
      <c r="Z51" s="11"/>
      <c r="AA51" s="11"/>
      <c r="AB51" s="11"/>
      <c r="AC51" s="11"/>
    </row>
    <row r="52" spans="1:29">
      <c r="A52" s="1"/>
      <c r="B52" s="8"/>
      <c r="C52" s="9"/>
      <c r="D52" s="9"/>
      <c r="E52" s="9"/>
      <c r="F52" s="9"/>
      <c r="G52" s="9"/>
      <c r="H52" s="9"/>
      <c r="I52" s="9"/>
      <c r="J52" s="9"/>
      <c r="K52" s="11"/>
      <c r="L52" s="11"/>
      <c r="M52" s="11"/>
      <c r="N52" s="11"/>
      <c r="O52" s="11"/>
      <c r="P52" s="11"/>
      <c r="Q52" s="11"/>
      <c r="R52" s="11"/>
      <c r="S52" s="11"/>
      <c r="T52" s="11"/>
      <c r="U52" s="11"/>
      <c r="V52" s="11"/>
      <c r="W52" s="11"/>
      <c r="X52" s="11"/>
      <c r="Y52" s="11"/>
      <c r="Z52" s="11"/>
      <c r="AA52" s="11"/>
      <c r="AB52" s="11"/>
      <c r="AC52" s="11"/>
    </row>
    <row r="53" spans="1:29">
      <c r="A53" s="8"/>
      <c r="B53" s="8"/>
      <c r="C53" s="9"/>
      <c r="D53" s="9"/>
      <c r="E53" s="9"/>
      <c r="F53" s="9"/>
      <c r="G53" s="9"/>
      <c r="H53" s="9"/>
      <c r="I53" s="9"/>
      <c r="J53" s="9"/>
      <c r="K53" s="11"/>
      <c r="L53" s="11"/>
      <c r="M53" s="11"/>
      <c r="N53" s="11"/>
      <c r="O53" s="11"/>
      <c r="P53" s="11"/>
      <c r="Q53" s="11"/>
      <c r="R53" s="11"/>
      <c r="S53" s="11"/>
      <c r="T53" s="11"/>
      <c r="U53" s="11"/>
      <c r="V53" s="11"/>
      <c r="W53" s="11"/>
      <c r="X53" s="11"/>
      <c r="Y53" s="11"/>
      <c r="Z53" s="11"/>
      <c r="AA53" s="11"/>
      <c r="AB53" s="11"/>
      <c r="AC53" s="11"/>
    </row>
    <row r="54" spans="1:29">
      <c r="A54" s="8"/>
      <c r="B54" s="8"/>
      <c r="C54" s="9"/>
      <c r="D54" s="9"/>
      <c r="E54" s="9"/>
      <c r="F54" s="9"/>
      <c r="G54" s="9"/>
      <c r="H54" s="9"/>
      <c r="I54" s="9"/>
      <c r="J54" s="9"/>
      <c r="K54" s="11"/>
      <c r="L54" s="11"/>
      <c r="M54" s="11"/>
      <c r="N54" s="11"/>
      <c r="O54" s="11"/>
      <c r="P54" s="11"/>
      <c r="Q54" s="11"/>
      <c r="R54" s="11"/>
      <c r="S54" s="11"/>
      <c r="T54" s="11"/>
      <c r="U54" s="11"/>
      <c r="V54" s="11"/>
      <c r="W54" s="11"/>
      <c r="X54" s="11"/>
      <c r="Y54" s="11"/>
      <c r="Z54" s="11"/>
      <c r="AA54" s="11"/>
      <c r="AB54" s="11"/>
      <c r="AC54" s="11"/>
    </row>
    <row r="55" spans="1:29">
      <c r="A55" s="8"/>
      <c r="B55" s="8"/>
      <c r="C55" s="9"/>
      <c r="D55" s="9"/>
      <c r="E55" s="9"/>
      <c r="F55" s="9"/>
      <c r="G55" s="9"/>
      <c r="H55" s="9"/>
      <c r="I55" s="9"/>
      <c r="J55" s="9"/>
      <c r="K55" s="11"/>
      <c r="L55" s="11"/>
      <c r="M55" s="11"/>
      <c r="N55" s="11"/>
      <c r="O55" s="11"/>
      <c r="P55" s="11"/>
      <c r="Q55" s="11"/>
      <c r="R55" s="11"/>
      <c r="S55" s="11"/>
      <c r="T55" s="11"/>
      <c r="U55" s="11"/>
      <c r="V55" s="11"/>
      <c r="W55" s="11"/>
      <c r="X55" s="11"/>
      <c r="Y55" s="11"/>
      <c r="Z55" s="11"/>
      <c r="AA55" s="11"/>
      <c r="AB55" s="11"/>
      <c r="AC55" s="11"/>
    </row>
    <row r="56" spans="1:29">
      <c r="A56" s="8"/>
      <c r="B56" s="8"/>
      <c r="C56" s="9"/>
      <c r="D56" s="9"/>
      <c r="E56" s="9"/>
      <c r="F56" s="9"/>
      <c r="G56" s="9"/>
      <c r="H56" s="9"/>
      <c r="I56" s="9"/>
      <c r="J56" s="9"/>
      <c r="K56" s="11"/>
      <c r="L56" s="11"/>
      <c r="M56" s="11"/>
      <c r="N56" s="11"/>
      <c r="O56" s="11"/>
      <c r="P56" s="11"/>
      <c r="Q56" s="11"/>
      <c r="R56" s="11"/>
      <c r="S56" s="11"/>
      <c r="T56" s="11"/>
      <c r="U56" s="11"/>
      <c r="V56" s="11"/>
      <c r="W56" s="11"/>
      <c r="X56" s="11"/>
      <c r="Y56" s="11"/>
      <c r="Z56" s="11"/>
      <c r="AA56" s="11"/>
      <c r="AB56" s="11"/>
      <c r="AC56" s="11"/>
    </row>
    <row r="57" spans="1:29">
      <c r="A57" s="8"/>
      <c r="B57" s="8"/>
      <c r="C57" s="9"/>
      <c r="D57" s="9"/>
      <c r="E57" s="9"/>
      <c r="F57" s="9"/>
      <c r="G57" s="9"/>
      <c r="H57" s="9"/>
      <c r="I57" s="9"/>
      <c r="J57" s="9"/>
      <c r="K57" s="11"/>
      <c r="L57" s="11"/>
      <c r="M57" s="11"/>
      <c r="N57" s="11"/>
      <c r="O57" s="11"/>
      <c r="P57" s="11"/>
      <c r="Q57" s="11"/>
      <c r="R57" s="11"/>
      <c r="S57" s="11"/>
      <c r="T57" s="11"/>
      <c r="U57" s="11"/>
      <c r="V57" s="11"/>
      <c r="W57" s="11"/>
      <c r="X57" s="11"/>
      <c r="Y57" s="11"/>
      <c r="Z57" s="11"/>
      <c r="AA57" s="11"/>
      <c r="AB57" s="11"/>
      <c r="AC57" s="11"/>
    </row>
    <row r="58" spans="1:29">
      <c r="A58" s="8"/>
      <c r="B58" s="8"/>
      <c r="C58" s="9"/>
      <c r="D58" s="9"/>
      <c r="E58" s="9"/>
      <c r="F58" s="9"/>
      <c r="G58" s="9"/>
      <c r="H58" s="9"/>
      <c r="I58" s="9"/>
      <c r="J58" s="9"/>
      <c r="K58" s="11"/>
      <c r="L58" s="11"/>
      <c r="M58" s="11"/>
      <c r="N58" s="11"/>
      <c r="O58" s="11"/>
      <c r="P58" s="11"/>
      <c r="Q58" s="11"/>
      <c r="R58" s="11"/>
      <c r="S58" s="11"/>
      <c r="T58" s="11"/>
      <c r="U58" s="11"/>
      <c r="V58" s="11"/>
      <c r="W58" s="11"/>
      <c r="X58" s="11"/>
      <c r="Y58" s="11"/>
      <c r="Z58" s="11"/>
      <c r="AA58" s="11"/>
      <c r="AB58" s="11"/>
      <c r="AC58" s="11"/>
    </row>
    <row r="59" spans="1:29">
      <c r="A59" s="8"/>
      <c r="B59" s="8"/>
      <c r="C59" s="9"/>
      <c r="D59" s="9"/>
      <c r="E59" s="9"/>
      <c r="F59" s="9"/>
      <c r="G59" s="9"/>
      <c r="H59" s="9"/>
      <c r="I59" s="9"/>
      <c r="J59" s="9"/>
      <c r="K59" s="11"/>
      <c r="L59" s="11"/>
      <c r="M59" s="11"/>
      <c r="N59" s="11"/>
      <c r="O59" s="11"/>
      <c r="P59" s="11"/>
      <c r="Q59" s="11"/>
      <c r="R59" s="11"/>
      <c r="S59" s="11"/>
      <c r="T59" s="11"/>
      <c r="U59" s="11"/>
      <c r="V59" s="11"/>
      <c r="W59" s="11"/>
      <c r="X59" s="11"/>
      <c r="Y59" s="11"/>
      <c r="Z59" s="11"/>
      <c r="AA59" s="11"/>
      <c r="AB59" s="11"/>
      <c r="AC59" s="11"/>
    </row>
    <row r="60" spans="1:29">
      <c r="A60" s="1"/>
      <c r="B60" s="8"/>
      <c r="C60" s="9"/>
      <c r="D60" s="9"/>
      <c r="E60" s="9"/>
      <c r="F60" s="9"/>
      <c r="G60" s="9"/>
      <c r="H60" s="9"/>
      <c r="I60" s="9"/>
      <c r="J60" s="9"/>
      <c r="K60" s="11"/>
      <c r="L60" s="11"/>
      <c r="M60" s="11"/>
      <c r="N60" s="11"/>
      <c r="O60" s="11"/>
      <c r="P60" s="11"/>
      <c r="Q60" s="11"/>
      <c r="R60" s="11"/>
      <c r="S60" s="11"/>
      <c r="T60" s="11"/>
      <c r="U60" s="11"/>
      <c r="V60" s="11"/>
      <c r="W60" s="11"/>
      <c r="X60" s="11"/>
      <c r="Y60" s="11"/>
      <c r="Z60" s="11"/>
      <c r="AA60" s="11"/>
      <c r="AB60" s="11"/>
      <c r="AC60" s="11"/>
    </row>
    <row r="61" spans="1:29">
      <c r="A61" s="7"/>
      <c r="B61" s="7"/>
      <c r="C61" s="9"/>
      <c r="D61" s="9"/>
      <c r="E61" s="9"/>
      <c r="F61" s="9"/>
      <c r="G61" s="9"/>
      <c r="H61" s="9"/>
      <c r="I61" s="9"/>
      <c r="J61" s="9"/>
      <c r="K61" s="11"/>
      <c r="L61" s="11"/>
      <c r="M61" s="11"/>
      <c r="N61" s="11"/>
      <c r="O61" s="11"/>
      <c r="P61" s="11"/>
      <c r="Q61" s="11"/>
      <c r="R61" s="11"/>
      <c r="S61" s="11"/>
      <c r="T61" s="11"/>
      <c r="U61" s="11"/>
      <c r="V61" s="11"/>
      <c r="W61" s="11"/>
      <c r="X61" s="11"/>
      <c r="Y61" s="11"/>
      <c r="Z61" s="11"/>
      <c r="AA61" s="11"/>
      <c r="AB61" s="11"/>
      <c r="AC61" s="11"/>
    </row>
    <row r="62" spans="1:29">
      <c r="A62" s="1"/>
      <c r="B62" s="1"/>
      <c r="C62" s="6"/>
      <c r="D62" s="14"/>
      <c r="E62" s="14"/>
      <c r="F62" s="14"/>
      <c r="G62" s="14"/>
      <c r="H62" s="14"/>
      <c r="I62" s="14"/>
      <c r="J62" s="14"/>
      <c r="K62" s="11"/>
      <c r="L62" s="11"/>
      <c r="M62" s="11"/>
      <c r="N62" s="11"/>
      <c r="O62" s="11"/>
      <c r="P62" s="11"/>
      <c r="Q62" s="11"/>
      <c r="R62" s="11"/>
      <c r="S62" s="11"/>
      <c r="T62" s="11"/>
      <c r="U62" s="11"/>
      <c r="V62" s="11"/>
      <c r="W62" s="11"/>
      <c r="X62" s="11"/>
      <c r="Y62" s="11"/>
      <c r="Z62" s="11"/>
      <c r="AA62" s="11"/>
      <c r="AB62" s="11"/>
      <c r="AC62" s="11"/>
    </row>
    <row r="63" spans="1:29">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row>
  </sheetData>
  <mergeCells count="12">
    <mergeCell ref="I4:I5"/>
    <mergeCell ref="W4:W5"/>
    <mergeCell ref="A1:AB1"/>
    <mergeCell ref="Z2:AB2"/>
    <mergeCell ref="X4:X5"/>
    <mergeCell ref="Y4:Y5"/>
    <mergeCell ref="AB4:AB5"/>
    <mergeCell ref="B3:B5"/>
    <mergeCell ref="P3:P5"/>
    <mergeCell ref="J4:J5"/>
    <mergeCell ref="K4:K5"/>
    <mergeCell ref="N4:N5"/>
  </mergeCells>
  <phoneticPr fontId="6"/>
  <pageMargins left="0.78740157480314965" right="0.78740157480314965" top="0.51181102362204722" bottom="0.78740157480314965" header="0" footer="0"/>
  <pageSetup paperSize="9" scale="68" fitToWidth="1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第１－２表</vt:lpstr>
      <vt:lpstr>養成施設データ</vt:lpstr>
      <vt:lpstr>C</vt:lpstr>
      <vt:lpstr>'C'!Print_Area</vt:lpstr>
      <vt:lpstr>'第１－２表'!Print_Area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PC13</dc:creator>
  <cp:lastModifiedBy>有美子 平出</cp:lastModifiedBy>
  <cp:lastPrinted>2026-09-29T01:52:20Z</cp:lastPrinted>
  <dcterms:created xsi:type="dcterms:W3CDTF">2004-01-16T09:19:03Z</dcterms:created>
  <dcterms:modified xsi:type="dcterms:W3CDTF">2026-10-02T05:29:44Z</dcterms:modified>
</cp:coreProperties>
</file>